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h7\Documents\"/>
    </mc:Choice>
  </mc:AlternateContent>
  <bookViews>
    <workbookView xWindow="0" yWindow="0" windowWidth="32565" windowHeight="14685"/>
  </bookViews>
  <sheets>
    <sheet name="Summary_Debt" sheetId="1" r:id="rId1"/>
    <sheet name="Revenue Projections_Debt" sheetId="2" r:id="rId2"/>
    <sheet name="Financial Data_Debt" sheetId="3"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s>
  <definedNames>
    <definedName name="_ARG1">#REF!</definedName>
    <definedName name="_ARG2">#REF!</definedName>
    <definedName name="_Fill" hidden="1">#REF!</definedName>
    <definedName name="_FSD1">#REF!</definedName>
    <definedName name="_FSD2">#REF!</definedName>
    <definedName name="_FST1">#REF!</definedName>
    <definedName name="_FST2">#REF!</definedName>
    <definedName name="_HRO1">#REF!</definedName>
    <definedName name="_HRO2">#REF!</definedName>
    <definedName name="_ITL1">#REF!</definedName>
    <definedName name="_ITL2">#REF!</definedName>
    <definedName name="_Key1" hidden="1">'[4]Moved to new Cxxxx projects'!#REF!</definedName>
    <definedName name="_Key2" hidden="1">#REF!</definedName>
    <definedName name="_MS1">#REF!</definedName>
    <definedName name="_MS2">#REF!</definedName>
    <definedName name="_OCA1">#REF!</definedName>
    <definedName name="_OCA2">#REF!</definedName>
    <definedName name="_Order1" hidden="1">0</definedName>
    <definedName name="_Order2" hidden="1">255</definedName>
    <definedName name="_Parse_In" hidden="1">#REF!</definedName>
    <definedName name="_PDO1">#REF!</definedName>
    <definedName name="_PDO2">#REF!</definedName>
    <definedName name="_PPC1">#REF!</definedName>
    <definedName name="_PPC2">#REF!</definedName>
    <definedName name="_PST1">#REF!</definedName>
    <definedName name="_PST2">#REF!</definedName>
    <definedName name="_RCT1">#REF!</definedName>
    <definedName name="_RCT2">#REF!</definedName>
    <definedName name="_RO1">#REF!</definedName>
    <definedName name="_RO2">#REF!</definedName>
    <definedName name="_RPT1">#REF!</definedName>
    <definedName name="_RPT2">#REF!</definedName>
    <definedName name="_RSD1">#REF!</definedName>
    <definedName name="_RSD2">#REF!</definedName>
    <definedName name="_RSF1">#REF!</definedName>
    <definedName name="_RSF2">#REF!</definedName>
    <definedName name="_SDL1">#REF!</definedName>
    <definedName name="_SDL2">#REF!</definedName>
    <definedName name="_Sort" hidden="1">#REF!</definedName>
    <definedName name="_STL1">#REF!</definedName>
    <definedName name="_STL2">#REF!</definedName>
    <definedName name="_VP1">#REF!</definedName>
    <definedName name="_VP2">#REF!</definedName>
    <definedName name="AERO">#REF!</definedName>
    <definedName name="AERO1">#REF!</definedName>
    <definedName name="AERO2">#REF!</definedName>
    <definedName name="AIST">#REF!</definedName>
    <definedName name="AIST1">#REF!</definedName>
    <definedName name="AIST2">#REF!</definedName>
    <definedName name="AO">#REF!</definedName>
    <definedName name="AO_1">#REF!</definedName>
    <definedName name="AO_2">#REF!</definedName>
    <definedName name="April">#REF!</definedName>
    <definedName name="ARL">#REF!</definedName>
    <definedName name="AS2DocOpenMode" hidden="1">"AS2DocumentEdit"</definedName>
    <definedName name="ASD">#REF!</definedName>
    <definedName name="ATAS">#REF!</definedName>
    <definedName name="B_PROJECTS">#REF!</definedName>
    <definedName name="BAVer">#REF!</definedName>
    <definedName name="BDO">#REF!</definedName>
    <definedName name="BO">#REF!</definedName>
    <definedName name="BORFund">[5]RI_H!$A$2</definedName>
    <definedName name="BORFundName">#REF!</definedName>
    <definedName name="BROWN">#REF!</definedName>
    <definedName name="C_PROJECTS">#REF!</definedName>
    <definedName name="cfy_div">#REF!</definedName>
    <definedName name="CHASTAIN">#REF!</definedName>
    <definedName name="D_PROJECTS">#REF!</definedName>
    <definedName name="depname">#REF!</definedName>
    <definedName name="depnameq">[6]Title!$A$15</definedName>
    <definedName name="DetailsByYear">#REF!</definedName>
    <definedName name="DSBORFund">#REF!</definedName>
    <definedName name="DSfy">#REF!</definedName>
    <definedName name="DSpFY">#REF!</definedName>
    <definedName name="E_PROJECTS">#REF!</definedName>
    <definedName name="E1BORFund">#REF!</definedName>
    <definedName name="E1fy">#REF!</definedName>
    <definedName name="E1pfy">#REF!</definedName>
    <definedName name="ELSYS">#REF!</definedName>
    <definedName name="ELSYS1">#REF!</definedName>
    <definedName name="ELSYS2">#REF!</definedName>
    <definedName name="EOEML">#REF!</definedName>
    <definedName name="EOEML1">#REF!</definedName>
    <definedName name="EOEML2">#REF!</definedName>
    <definedName name="F_PROJECTS">#REF!</definedName>
    <definedName name="Final">#REF!</definedName>
    <definedName name="Final_Merge">#REF!</definedName>
    <definedName name="Final_Merge_Dec_2005">#REF!</definedName>
    <definedName name="Final_Merge_Feb">#REF!</definedName>
    <definedName name="Final_Merge_Feb_2006">#REF!</definedName>
    <definedName name="Final_Merge_January">#REF!</definedName>
    <definedName name="Final_Merge_June">#REF!</definedName>
    <definedName name="Final_Merge_May_2006">#REF!</definedName>
    <definedName name="Final_Merge_Sept">[7]Final_Merge_Sept!$A$1:$D$195</definedName>
    <definedName name="FinalMerge">#REF!</definedName>
    <definedName name="FinalMerge_March">#REF!</definedName>
    <definedName name="FinalMerge_Nov_2005">#REF!</definedName>
    <definedName name="FinalMerge_Oct_2005">#REF!</definedName>
    <definedName name="FinalMergeApril">#REF!</definedName>
    <definedName name="FinalMergeMay">#REF!</definedName>
    <definedName name="FinalMergeSEPT">#REF!</definedName>
    <definedName name="FiscalYear1">[8]DETAIL!#REF!</definedName>
    <definedName name="FiscalYear2">[8]DETAIL!#REF!</definedName>
    <definedName name="FiscalYear32">[9]Detail!#REF!</definedName>
    <definedName name="FRINGE">[10]PROPBUD3!#REF!</definedName>
    <definedName name="FSD">#REF!</definedName>
    <definedName name="FST">#REF!</definedName>
    <definedName name="FUNDname">#REF!</definedName>
    <definedName name="fy">#REF!</definedName>
    <definedName name="G_PROJECTS">#REF!</definedName>
    <definedName name="GIE">#REF!</definedName>
    <definedName name="GOBORFund">#REF!</definedName>
    <definedName name="GOfy">#REF!</definedName>
    <definedName name="GOpFY">#REF!</definedName>
    <definedName name="HRO">#REF!</definedName>
    <definedName name="instance">#REF!</definedName>
    <definedName name="INSTRUCTIONS">#REF!</definedName>
    <definedName name="IPST">#REF!</definedName>
    <definedName name="IPST1">#REF!</definedName>
    <definedName name="IS">#REF!</definedName>
    <definedName name="IS_1">#REF!</definedName>
    <definedName name="IS_2">#REF!</definedName>
    <definedName name="ITL">#REF!</definedName>
    <definedName name="July_12_Merge">#REF!</definedName>
    <definedName name="LABS">#REF!</definedName>
    <definedName name="LTBORFund">#REF!</definedName>
    <definedName name="LTfy">#REF!</definedName>
    <definedName name="LTpFY">#REF!</definedName>
    <definedName name="MAPS">#REF!</definedName>
    <definedName name="MAPS1">#REF!</definedName>
    <definedName name="MAPS2">#REF!</definedName>
    <definedName name="may">#REF!</definedName>
    <definedName name="MS">#REF!</definedName>
    <definedName name="NON_LAB">#REF!</definedName>
    <definedName name="NON_LAPSING_PROJECTS">#REF!</definedName>
    <definedName name="NvsASD">"V2000-11-30"</definedName>
    <definedName name="NvsAutoDrillOk">"VY"</definedName>
    <definedName name="NvsElapsedTime">0.00472199074283708</definedName>
    <definedName name="NvsEndTime">36873.7182200231</definedName>
    <definedName name="NvsInstSpec">"%"</definedName>
    <definedName name="NvsLayoutType">"M3"</definedName>
    <definedName name="NvsPanelEffdt">"V1999-07-01"</definedName>
    <definedName name="NvsPanelSetid">"VGSUFS"</definedName>
    <definedName name="NvsReqBU">"VGSUFS"</definedName>
    <definedName name="NvsReqBUOnly">"VY"</definedName>
    <definedName name="NvsTransLed">"VN"</definedName>
    <definedName name="NvsTreeASD">"V2000-07-01"</definedName>
    <definedName name="NvsValTbl.ACCOUNT">"GL_ACCOUNT_TBL"</definedName>
    <definedName name="NvsValTbl.FUND_CODE">"FUND_TBL"</definedName>
    <definedName name="NvsValTbl.PROJECT_ID">"PROJECT"</definedName>
    <definedName name="OCA">#REF!</definedName>
    <definedName name="oldDep">#REF!</definedName>
    <definedName name="OOD">#REF!</definedName>
    <definedName name="orgno">#REF!</definedName>
    <definedName name="orgno1">#REF!</definedName>
    <definedName name="Page_1">#REF!</definedName>
    <definedName name="Page_2">#REF!</definedName>
    <definedName name="PED">#REF!</definedName>
    <definedName name="pfy_div">#REF!</definedName>
    <definedName name="PLANT_OPER">#REF!</definedName>
    <definedName name="PPC">#REF!</definedName>
    <definedName name="prevfy">#REF!</definedName>
    <definedName name="_xlnm.Print_Area" localSheetId="2">'Financial Data_Debt'!$A$1:$G$79</definedName>
    <definedName name="_xlnm.Print_Area" localSheetId="1">'Revenue Projections_Debt'!$A$1:$I$31</definedName>
    <definedName name="_xlnm.Print_Area" localSheetId="0">Summary_Debt!$A$1:$D$55</definedName>
    <definedName name="_xlnm.Print_Titles" localSheetId="2">'Financial Data_Debt'!$A:$A</definedName>
    <definedName name="_xlnm.Print_Titles" localSheetId="1">'Revenue Projections_Debt'!$A:$A</definedName>
    <definedName name="_xlnm.Print_Titles" localSheetId="0">Summary_Debt!$2:$4</definedName>
    <definedName name="PRIOR_YEAR_PROJECTS">#REF!</definedName>
    <definedName name="PST">#REF!</definedName>
    <definedName name="Query2_Exp_And_Encumb">#REF!</definedName>
    <definedName name="QueryFinal">#REF!</definedName>
    <definedName name="RANGE_DEF">#REF!</definedName>
    <definedName name="RCBORFund">#REF!</definedName>
    <definedName name="RCfy">#REF!</definedName>
    <definedName name="RCpFY">#REF!</definedName>
    <definedName name="RCT">#REF!</definedName>
    <definedName name="ReopDate">#REF!</definedName>
    <definedName name="repDate">#REF!</definedName>
    <definedName name="REPL_POS">#REF!</definedName>
    <definedName name="repname">#REF!</definedName>
    <definedName name="repname1">#REF!</definedName>
    <definedName name="repname2">#REF!</definedName>
    <definedName name="RESEARCH_OPER">#REF!</definedName>
    <definedName name="RID">#REF!</definedName>
    <definedName name="RO">#REF!</definedName>
    <definedName name="RPT">#REF!</definedName>
    <definedName name="RSD">#REF!</definedName>
    <definedName name="RSF">#REF!</definedName>
    <definedName name="RTT">#REF!</definedName>
    <definedName name="school">#REF!</definedName>
    <definedName name="SDL">#REF!</definedName>
    <definedName name="SEAL">#REF!</definedName>
    <definedName name="SEAL1">#REF!</definedName>
    <definedName name="SEAL2">#REF!</definedName>
    <definedName name="SFBORFund">#REF!</definedName>
    <definedName name="SFfy">#REF!</definedName>
    <definedName name="SFpFY">#REF!</definedName>
    <definedName name="SPBORFund">#REF!</definedName>
    <definedName name="SPfy">#REF!</definedName>
    <definedName name="SPpFY">#REF!</definedName>
    <definedName name="SSD">#REF!</definedName>
    <definedName name="STL">#REF!</definedName>
    <definedName name="SUMMARY">#REF!</definedName>
    <definedName name="SurplusSummary">#REF!</definedName>
    <definedName name="TOBORFund">#REF!</definedName>
    <definedName name="TOfy">#REF!</definedName>
    <definedName name="TOpFY">#REF!</definedName>
    <definedName name="TOT_SSD1">#REF!</definedName>
    <definedName name="TOT_SSD2">#REF!</definedName>
    <definedName name="total">#REF!</definedName>
    <definedName name="TSD_GROSS">#REF!</definedName>
    <definedName name="TSD_NET">#REF!</definedName>
    <definedName name="VARIANCE">#REF!</definedName>
    <definedName name="vp1r">[11]RAISELIST!$I$609</definedName>
    <definedName name="VPDIR">#REF!</definedName>
    <definedName name="VPDIR1">#REF!</definedName>
    <definedName name="VPDIR2">#REF!</definedName>
    <definedName name="wrn.aging" hidden="1">{#N/A,#N/A,FALSE,"Aging Summary";#N/A,#N/A,FALSE,"Ratio Analysis";#N/A,#N/A,FALSE,"Test 120 Day Accts";#N/A,#N/A,FALSE,"Tickmarks"}</definedName>
    <definedName name="wrn.Aging._.and._.Trend._.Analysis." hidden="1">{#N/A,#N/A,FALSE,"Aging Summary";#N/A,#N/A,FALSE,"Ratio Analysis";#N/A,#N/A,FALSE,"Test 120 Day Accts";#N/A,#N/A,FALSE,"Tickmarks"}</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 i="3" l="1"/>
  <c r="A2" i="3"/>
  <c r="A3" i="3"/>
  <c r="A4" i="3"/>
  <c r="C11" i="3"/>
  <c r="G12" i="3"/>
  <c r="G13" i="3"/>
  <c r="G15" i="3"/>
  <c r="G16" i="3"/>
  <c r="G17" i="3"/>
  <c r="G18" i="3"/>
  <c r="G19" i="3"/>
  <c r="G20" i="3"/>
  <c r="G21" i="3"/>
  <c r="G22" i="3"/>
  <c r="G23" i="3"/>
  <c r="G24" i="3"/>
  <c r="G25" i="3"/>
  <c r="G26" i="3"/>
  <c r="G27" i="3"/>
  <c r="G28" i="3"/>
  <c r="G29" i="3"/>
  <c r="G31" i="3"/>
  <c r="G32" i="3"/>
  <c r="B33" i="3"/>
  <c r="B70" i="3" s="1"/>
  <c r="B72" i="3" s="1"/>
  <c r="C33" i="3"/>
  <c r="C70" i="3" s="1"/>
  <c r="C72" i="3" s="1"/>
  <c r="D69" i="3" s="1"/>
  <c r="D33" i="3"/>
  <c r="D70" i="3" s="1"/>
  <c r="D72" i="3" s="1"/>
  <c r="E69" i="3" s="1"/>
  <c r="G37" i="3"/>
  <c r="G38" i="3"/>
  <c r="G39" i="3"/>
  <c r="G40" i="3"/>
  <c r="G42" i="3"/>
  <c r="G43" i="3"/>
  <c r="G67" i="3" s="1"/>
  <c r="G45" i="3"/>
  <c r="G46" i="3"/>
  <c r="D47" i="3"/>
  <c r="E47" i="3"/>
  <c r="G47" i="3"/>
  <c r="G48" i="3"/>
  <c r="G49" i="3"/>
  <c r="G50" i="3"/>
  <c r="G51" i="3"/>
  <c r="G52" i="3"/>
  <c r="G53" i="3"/>
  <c r="G54" i="3"/>
  <c r="G55" i="3"/>
  <c r="G56" i="3"/>
  <c r="G57" i="3"/>
  <c r="G58" i="3"/>
  <c r="G59" i="3"/>
  <c r="G61" i="3"/>
  <c r="D62" i="3"/>
  <c r="E62" i="3"/>
  <c r="G62" i="3"/>
  <c r="G63" i="3"/>
  <c r="G64" i="3"/>
  <c r="G65" i="3"/>
  <c r="G66" i="3"/>
  <c r="B67" i="3"/>
  <c r="C67" i="3"/>
  <c r="D67" i="3"/>
  <c r="E67" i="3"/>
  <c r="F67" i="3"/>
  <c r="B79" i="3"/>
  <c r="C79" i="3"/>
  <c r="D79" i="3"/>
  <c r="E79" i="3"/>
  <c r="F79" i="3"/>
  <c r="G79" i="3"/>
  <c r="A1" i="2"/>
  <c r="A2" i="2"/>
  <c r="A3" i="2"/>
  <c r="A4" i="2"/>
  <c r="F11" i="2"/>
  <c r="G11" i="2"/>
  <c r="I11" i="2"/>
  <c r="H11" i="2" s="1"/>
  <c r="F12" i="2"/>
  <c r="I12" i="2" s="1"/>
  <c r="G12" i="2"/>
  <c r="G15" i="2" s="1"/>
  <c r="F13" i="2"/>
  <c r="G13" i="2"/>
  <c r="I13" i="2"/>
  <c r="H13" i="2" s="1"/>
  <c r="F14" i="2"/>
  <c r="I14" i="2" s="1"/>
  <c r="H14" i="2" s="1"/>
  <c r="G14" i="2"/>
  <c r="E15" i="2"/>
  <c r="F18" i="2"/>
  <c r="I18" i="2" s="1"/>
  <c r="G18" i="2"/>
  <c r="G22" i="2" s="1"/>
  <c r="F19" i="2"/>
  <c r="G19" i="2"/>
  <c r="I19" i="2"/>
  <c r="H19" i="2" s="1"/>
  <c r="F20" i="2"/>
  <c r="I20" i="2" s="1"/>
  <c r="H20" i="2" s="1"/>
  <c r="G20" i="2"/>
  <c r="F21" i="2"/>
  <c r="G21" i="2"/>
  <c r="I21" i="2"/>
  <c r="H21" i="2" s="1"/>
  <c r="E22" i="2"/>
  <c r="F22" i="2"/>
  <c r="F25" i="2"/>
  <c r="G25" i="2"/>
  <c r="I25" i="2"/>
  <c r="H25" i="2" s="1"/>
  <c r="F26" i="2"/>
  <c r="G26" i="2" s="1"/>
  <c r="F27" i="2"/>
  <c r="G27" i="2"/>
  <c r="I27" i="2"/>
  <c r="H27" i="2" s="1"/>
  <c r="F28" i="2"/>
  <c r="I28" i="2" s="1"/>
  <c r="E29" i="2"/>
  <c r="E31" i="2" s="1"/>
  <c r="B34" i="1"/>
  <c r="B36" i="1"/>
  <c r="D38" i="1"/>
  <c r="D40" i="1"/>
  <c r="D44" i="1"/>
  <c r="I22" i="2" l="1"/>
  <c r="H18" i="2"/>
  <c r="H22" i="2" s="1"/>
  <c r="I15" i="2"/>
  <c r="H12" i="2"/>
  <c r="G29" i="2"/>
  <c r="G31" i="2" s="1"/>
  <c r="E11" i="3" s="1"/>
  <c r="H15" i="2"/>
  <c r="F29" i="2"/>
  <c r="I26" i="2"/>
  <c r="F15" i="2"/>
  <c r="G28" i="2"/>
  <c r="H28" i="2" s="1"/>
  <c r="G11" i="3" l="1"/>
  <c r="G33" i="3" s="1"/>
  <c r="G70" i="3" s="1"/>
  <c r="E33" i="3"/>
  <c r="E70" i="3" s="1"/>
  <c r="E72" i="3" s="1"/>
  <c r="F69" i="3" s="1"/>
  <c r="H26" i="2"/>
  <c r="H29" i="2" s="1"/>
  <c r="H31" i="2" s="1"/>
  <c r="F11" i="3" s="1"/>
  <c r="F33" i="3" s="1"/>
  <c r="F70" i="3" s="1"/>
  <c r="F72" i="3" s="1"/>
  <c r="G69" i="3" s="1"/>
  <c r="I29" i="2"/>
  <c r="I31" i="2" s="1"/>
  <c r="F31" i="2"/>
  <c r="G72" i="3" l="1"/>
</calcChain>
</file>

<file path=xl/comments1.xml><?xml version="1.0" encoding="utf-8"?>
<comments xmlns="http://schemas.openxmlformats.org/spreadsheetml/2006/main">
  <authors>
    <author>Kchao, Perry V</author>
  </authors>
  <commentList>
    <comment ref="E18" authorId="0" shapeId="0">
      <text>
        <r>
          <rPr>
            <b/>
            <sz val="9"/>
            <color indexed="81"/>
            <rFont val="Tahoma"/>
            <family val="2"/>
          </rPr>
          <t>89% (Spring FY19 Proj /Fall actual = 89%)  of Fall Semester to compute Spring Semester</t>
        </r>
        <r>
          <rPr>
            <sz val="9"/>
            <color indexed="81"/>
            <rFont val="Tahoma"/>
            <family val="2"/>
          </rPr>
          <t xml:space="preserve">
</t>
        </r>
      </text>
    </comment>
  </commentList>
</comments>
</file>

<file path=xl/comments2.xml><?xml version="1.0" encoding="utf-8"?>
<comments xmlns="http://schemas.openxmlformats.org/spreadsheetml/2006/main">
  <authors>
    <author>Kchao, Perry V</author>
  </authors>
  <commentList>
    <comment ref="B69" authorId="0" shapeId="0">
      <text>
        <r>
          <rPr>
            <sz val="9"/>
            <color indexed="81"/>
            <rFont val="Tahoma"/>
            <family val="2"/>
          </rPr>
          <t xml:space="preserve">to check w isabel
</t>
        </r>
      </text>
    </comment>
  </commentList>
</comments>
</file>

<file path=xl/sharedStrings.xml><?xml version="1.0" encoding="utf-8"?>
<sst xmlns="http://schemas.openxmlformats.org/spreadsheetml/2006/main" count="145" uniqueCount="132">
  <si>
    <t>Only fill out this section if an increase is being requested.  Refer to the Chancellor's letter from 9/20/18 when completing your document:
   1. New fee requests or increases to existing fees will not be recommended to the Board unless the institution 
       presents a detailed business case, including analysis of available reserves.
   2. New fees are strongly discouraged and should not be proposed unless there is overwhelming student support 
       and a clear benefit to student success.
   3. Fee increases needed to support PPV projects whose revenues are falling or expected to fall below levels to
       sustain those projects may be considered, however, before requesting an increase you should:
          a. review all project costs and processes to identify where efficiencies can be realized and expenses reduced;
          b. explore other sources of revenue, besides fee revenue, to compensate for any actual or anticipated
              revenue shortage;
          c. determine the availability of reserves to sustain project; and
          d. evaluate the project plan to determine whether revisions to the plan to meet the lower revenues levels or
              estimates are feasible.
   4. Consideration may be given to institutions to allow for the reallocation of fees, if the overall mandatory fee
       level remains neutral. Institutions must still demonstrate why an increased fee is critical, even if the increase
       is offset elsewhere.</t>
  </si>
  <si>
    <t>Justification for Increase and Planned Usage:</t>
  </si>
  <si>
    <t>n.a</t>
  </si>
  <si>
    <t>Description of Personal Services and Travel:</t>
  </si>
  <si>
    <t>This fee go towards the debt service of the campus Recreation Facility and has been in place for the last 10 years.  This fee supports a portion of the overall debt service.</t>
  </si>
  <si>
    <t>Description of Financial Trends:</t>
  </si>
  <si>
    <t>FY20 Unrestricted Fund Balance</t>
  </si>
  <si>
    <t>FY19 % of Revenue Expended:</t>
  </si>
  <si>
    <t>FY19 Expenditures</t>
  </si>
  <si>
    <t>FY19 Revenue</t>
  </si>
  <si>
    <t>Percent Change Proposed:</t>
  </si>
  <si>
    <t>Proposed FY 2020 Fee Amount:</t>
  </si>
  <si>
    <t>Incremental Change Proposed:</t>
  </si>
  <si>
    <t>FY 2019 Fee Amount:</t>
  </si>
  <si>
    <t xml:space="preserve">Name of Fee:  </t>
  </si>
  <si>
    <t xml:space="preserve">Institution Name:  </t>
  </si>
  <si>
    <t xml:space="preserve">Several mandatory fee meetings will be held and the student body is informed.  This will take place before the student committee vote.  </t>
  </si>
  <si>
    <t>Description of Student Engagement:</t>
  </si>
  <si>
    <t>Fee is required of students taking 4 or more hours for both undergrad and grad students at $54 for Fall and Spring semesters.  And $36 for Summer semester.</t>
  </si>
  <si>
    <t>Description of Students Charged:</t>
  </si>
  <si>
    <t>Description of Fee Purpose:</t>
  </si>
  <si>
    <t>Yes</t>
  </si>
  <si>
    <t xml:space="preserve">PPV Projects Supported:  </t>
  </si>
  <si>
    <t>408121-408127; 408108</t>
  </si>
  <si>
    <t xml:space="preserve">Revenue Account:  </t>
  </si>
  <si>
    <t xml:space="preserve">Revenue Department(s):  </t>
  </si>
  <si>
    <t xml:space="preserve">Fund:  </t>
  </si>
  <si>
    <t>Facility</t>
  </si>
  <si>
    <t xml:space="preserve">Type of Fee:  </t>
  </si>
  <si>
    <t>Existing</t>
  </si>
  <si>
    <t xml:space="preserve">New or Existing?  </t>
  </si>
  <si>
    <t>CRC Debt Fee</t>
  </si>
  <si>
    <t>Perry Kchao   perry.kchao@crc.gatech.edu  (404) 385-6771</t>
  </si>
  <si>
    <t xml:space="preserve">Preparer Name &amp; Email:  </t>
  </si>
  <si>
    <t>Georgia Institute of Technology</t>
  </si>
  <si>
    <r>
      <rPr>
        <b/>
        <sz val="10.5"/>
        <color rgb="FFFF0000"/>
        <rFont val="Calibri"/>
        <family val="2"/>
        <scheme val="minor"/>
      </rPr>
      <t>Instructions:</t>
    </r>
    <r>
      <rPr>
        <b/>
        <sz val="10.5"/>
        <color theme="1"/>
        <rFont val="Calibri"/>
        <family val="2"/>
        <scheme val="minor"/>
      </rPr>
      <t xml:space="preserve"> Complete the grey and blue fields.  List the PPV project ID and title for the PPV field.  The text within the blue cells are guiding questions intended to assist in completing your narrative responses.  Please overwrite the current data in these cells with your responses.</t>
    </r>
  </si>
  <si>
    <t>Fiscal Year 2021</t>
  </si>
  <si>
    <t>Mandatory Fee Detail &amp; Request Form</t>
  </si>
  <si>
    <t>University System of Georgia</t>
  </si>
  <si>
    <t>Fiscal Year Total</t>
  </si>
  <si>
    <t>Summer Semester Total</t>
  </si>
  <si>
    <t>0-4 credit hours</t>
  </si>
  <si>
    <t>5-8 credit hours</t>
  </si>
  <si>
    <t>9-12 credit hours</t>
  </si>
  <si>
    <t>Full-time</t>
  </si>
  <si>
    <t>Summer Semester</t>
  </si>
  <si>
    <t>Spring Semester Total</t>
  </si>
  <si>
    <t>Spring Semester</t>
  </si>
  <si>
    <t>Fall Semester Total</t>
  </si>
  <si>
    <t>Fall Semester</t>
  </si>
  <si>
    <r>
      <t xml:space="preserve">FY21 Projection
</t>
    </r>
    <r>
      <rPr>
        <b/>
        <u/>
        <sz val="10"/>
        <rFont val="Calibri"/>
        <family val="2"/>
        <scheme val="minor"/>
      </rPr>
      <t>with</t>
    </r>
    <r>
      <rPr>
        <sz val="10"/>
        <rFont val="Calibri"/>
        <family val="2"/>
        <scheme val="minor"/>
      </rPr>
      <t xml:space="preserve"> increase</t>
    </r>
  </si>
  <si>
    <t xml:space="preserve">FY21 Incremental Fee Increase </t>
  </si>
  <si>
    <r>
      <t xml:space="preserve">FY21 Revenues
</t>
    </r>
    <r>
      <rPr>
        <b/>
        <u/>
        <sz val="10"/>
        <rFont val="Calibri"/>
        <family val="2"/>
        <scheme val="minor"/>
      </rPr>
      <t>without</t>
    </r>
    <r>
      <rPr>
        <sz val="10"/>
        <rFont val="Calibri"/>
        <family val="2"/>
        <scheme val="minor"/>
      </rPr>
      <t xml:space="preserve"> increase</t>
    </r>
  </si>
  <si>
    <t>Projected FY21 Fee Instances</t>
  </si>
  <si>
    <t>Projected FY20 Fee Instances</t>
  </si>
  <si>
    <t>Proposed FY 2021 Fee Rate</t>
  </si>
  <si>
    <t>FY 2020 Fee Rate</t>
  </si>
  <si>
    <t>FY 2019 Fee Rate</t>
  </si>
  <si>
    <t>Projection of Fee Instances and Revenues</t>
  </si>
  <si>
    <r>
      <rPr>
        <b/>
        <sz val="10.5"/>
        <color rgb="FFFF0000"/>
        <rFont val="Calibri"/>
        <family val="2"/>
        <scheme val="minor"/>
      </rPr>
      <t>Instructions:</t>
    </r>
    <r>
      <rPr>
        <b/>
        <sz val="10.5"/>
        <rFont val="Calibri"/>
        <family val="2"/>
        <scheme val="minor"/>
      </rPr>
      <t xml:space="preserve"> Include the full number of students assessed the fee.  Do not net waivers on this page.  Waivers are calculated on the financial data tab (and explained on the summary tab).  The credit hour tiers below are examples.  Modify the rows based on the number of different rates assessed under your institutional fee policy.</t>
    </r>
  </si>
  <si>
    <t>Total Net Assets and Reserves</t>
  </si>
  <si>
    <t>Other Unrestricted Net Assets 
(including encumbrance reserve)</t>
  </si>
  <si>
    <t>Capital Liability Reserve Fund</t>
  </si>
  <si>
    <t>Reserved for Renewal &amp; Replacement</t>
  </si>
  <si>
    <r>
      <rPr>
        <b/>
        <sz val="10"/>
        <color rgb="FFFF0000"/>
        <rFont val="Calibri"/>
        <family val="2"/>
        <scheme val="minor"/>
      </rPr>
      <t>Instructions:</t>
    </r>
    <r>
      <rPr>
        <b/>
        <sz val="10"/>
        <rFont val="Calibri"/>
        <family val="2"/>
        <scheme val="minor"/>
      </rPr>
      <t xml:space="preserve"> Break out the final net assets as of the end of each fiscal year using the rows below.  Row 72 and 79 should tie.</t>
    </r>
  </si>
  <si>
    <t>Final Net Assets and Reserves (June 30)</t>
  </si>
  <si>
    <t>Transfer to or from other sources</t>
  </si>
  <si>
    <t>Surplus/(Deficit) from above schedule</t>
  </si>
  <si>
    <t>Beginning Net Assets and Reserves (July 1)</t>
  </si>
  <si>
    <t>Total Expenditures</t>
  </si>
  <si>
    <t>Building and Facilities Improvements</t>
  </si>
  <si>
    <t>Equipment Purchase</t>
  </si>
  <si>
    <t>Motor Vehicle Purchase</t>
  </si>
  <si>
    <t>R&amp;R Reserve Contribution</t>
  </si>
  <si>
    <t>Lease/Purchase - Interest</t>
  </si>
  <si>
    <t>Lease/Purchase - Principal</t>
  </si>
  <si>
    <t>Equipment/Capital Outlay</t>
  </si>
  <si>
    <t>Allocated Operating Expenses</t>
  </si>
  <si>
    <t>Other Operating Expenses</t>
  </si>
  <si>
    <t>Scholarships</t>
  </si>
  <si>
    <t>Telecommunications</t>
  </si>
  <si>
    <t>Contracted Services</t>
  </si>
  <si>
    <t>Per Diems &amp; Fees</t>
  </si>
  <si>
    <t>Real Estate/Authority Lease Rental</t>
  </si>
  <si>
    <t>Equipment (Small Value)</t>
  </si>
  <si>
    <t>Software</t>
  </si>
  <si>
    <t>Insurance</t>
  </si>
  <si>
    <t>Rental Payments (Non-Real Estate)</t>
  </si>
  <si>
    <t>Utilities</t>
  </si>
  <si>
    <t>Repairs and Maintenance</t>
  </si>
  <si>
    <t>Supplies &amp; Materials</t>
  </si>
  <si>
    <t>Purchases for Resale/Cost of Goods Sold</t>
  </si>
  <si>
    <t>Operating Supplies and Expenses</t>
  </si>
  <si>
    <t>Travel - Non-Employee</t>
  </si>
  <si>
    <t>Travel - Employee</t>
  </si>
  <si>
    <t>Travel</t>
  </si>
  <si>
    <t>Allocated Personal Services</t>
  </si>
  <si>
    <t>Fringe Benefits</t>
  </si>
  <si>
    <t>Salaries - Students</t>
  </si>
  <si>
    <t>Salaries - Faculty/Staff</t>
  </si>
  <si>
    <t>Personal Services</t>
  </si>
  <si>
    <t>EXPENDITURES</t>
  </si>
  <si>
    <t>Total Revenue</t>
  </si>
  <si>
    <t>Other Miscellaneous Revenues</t>
  </si>
  <si>
    <t>Gifts</t>
  </si>
  <si>
    <t>Miscellaneous Revenues</t>
  </si>
  <si>
    <t>Other Sales &amp; Services</t>
  </si>
  <si>
    <t>Bookstore &amp; Gift shop Sales</t>
  </si>
  <si>
    <t>Commissions</t>
  </si>
  <si>
    <t>Advertising Revenue</t>
  </si>
  <si>
    <t>Non-Student Parking &amp; Transportation</t>
  </si>
  <si>
    <t>Health Services</t>
  </si>
  <si>
    <t>Other Athletic Revenue</t>
  </si>
  <si>
    <t>Athletic Camps</t>
  </si>
  <si>
    <t>Game Guarantees</t>
  </si>
  <si>
    <t>Athletic Ticket Sales</t>
  </si>
  <si>
    <t>Other Food Service Sales</t>
  </si>
  <si>
    <t>Meal Plan Sales</t>
  </si>
  <si>
    <t>Other Rental Income</t>
  </si>
  <si>
    <t>Housing Rental Income</t>
  </si>
  <si>
    <t>Fines</t>
  </si>
  <si>
    <t>Sales &amp; Services</t>
  </si>
  <si>
    <t>Non-Mandatory Student Fees</t>
  </si>
  <si>
    <t>Less: Allowances, Waivers, Etc.</t>
  </si>
  <si>
    <t>Mandatory Fee Revenue</t>
  </si>
  <si>
    <t>Student Fees</t>
  </si>
  <si>
    <t>REVENUE</t>
  </si>
  <si>
    <r>
      <t xml:space="preserve">FY21 Projection
</t>
    </r>
    <r>
      <rPr>
        <b/>
        <u/>
        <sz val="10"/>
        <rFont val="Calibri"/>
        <family val="2"/>
        <scheme val="minor"/>
      </rPr>
      <t>without</t>
    </r>
    <r>
      <rPr>
        <sz val="10"/>
        <rFont val="Calibri"/>
        <family val="2"/>
        <scheme val="minor"/>
      </rPr>
      <t xml:space="preserve"> increase</t>
    </r>
  </si>
  <si>
    <t>FY 2020 Projected</t>
  </si>
  <si>
    <t>FY 2019 Actuals</t>
  </si>
  <si>
    <t>FY 2018 Actuals</t>
  </si>
  <si>
    <r>
      <rPr>
        <b/>
        <sz val="10"/>
        <color rgb="FFFF0000"/>
        <rFont val="Calibri"/>
        <family val="2"/>
        <scheme val="minor"/>
      </rPr>
      <t>Instructions:</t>
    </r>
    <r>
      <rPr>
        <b/>
        <sz val="10"/>
        <rFont val="Calibri"/>
        <family val="2"/>
        <scheme val="minor"/>
      </rPr>
      <t xml:space="preserve"> Report ACTUALS ledger detail only.  Include all fiscal year activity (i.e. do not filter on Bud Ref).  The report should reflect the most accurate financial projection, to include planned surplus or deficit.  It is not necessary to balance revenue and expense.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</si>
</sst>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quot;$&quot;#,##0_);[Red]\(&quot;$&quot;#,##0\)"/>
    <numFmt numFmtId="43" formatCode="_(* #,##0.00_);_(* \(#,##0.00\);_(* &quot;-&quot;??_);_(@_)"/>
    <numFmt numFmtId="164" formatCode="&quot;$&quot;#,##0"/>
    <numFmt numFmtId="165" formatCode="0.0%"/>
    <numFmt numFmtId="166" formatCode="_(* #,##0_);_(* \(#,##0\);_(* &quot;-&quot;??_);_(@_)"/>
  </numFmts>
  <fonts count="22" x14ac:knownFonts="1">
    <font>
      <sz val="11"/>
      <color theme="1"/>
      <name val="Calibri"/>
      <family val="2"/>
      <scheme val="minor"/>
    </font>
    <font>
      <sz val="11"/>
      <color theme="1"/>
      <name val="Calibri"/>
      <family val="2"/>
      <scheme val="minor"/>
    </font>
    <font>
      <b/>
      <sz val="11"/>
      <color theme="1"/>
      <name val="Calibri"/>
      <family val="2"/>
      <scheme val="minor"/>
    </font>
    <font>
      <sz val="10.5"/>
      <color theme="1"/>
      <name val="Calibri"/>
      <family val="2"/>
      <scheme val="minor"/>
    </font>
    <font>
      <b/>
      <sz val="12"/>
      <color theme="1"/>
      <name val="Calibri"/>
      <family val="2"/>
      <scheme val="minor"/>
    </font>
    <font>
      <b/>
      <sz val="10.5"/>
      <color theme="1"/>
      <name val="Calibri"/>
      <family val="2"/>
      <scheme val="minor"/>
    </font>
    <font>
      <b/>
      <sz val="10.5"/>
      <color rgb="FFFF0000"/>
      <name val="Calibri"/>
      <family val="2"/>
      <scheme val="minor"/>
    </font>
    <font>
      <b/>
      <sz val="16"/>
      <color theme="1"/>
      <name val="Calibri"/>
      <family val="2"/>
      <scheme val="minor"/>
    </font>
    <font>
      <sz val="10"/>
      <color theme="1"/>
      <name val="Arial"/>
      <family val="2"/>
    </font>
    <font>
      <sz val="10"/>
      <name val="Calibri"/>
      <family val="2"/>
      <scheme val="minor"/>
    </font>
    <font>
      <b/>
      <sz val="10"/>
      <name val="Calibri"/>
      <family val="2"/>
      <scheme val="minor"/>
    </font>
    <font>
      <b/>
      <i/>
      <sz val="11"/>
      <name val="Calibri"/>
      <family val="2"/>
      <scheme val="minor"/>
    </font>
    <font>
      <sz val="11"/>
      <name val="Calibri"/>
      <family val="2"/>
      <scheme val="minor"/>
    </font>
    <font>
      <b/>
      <sz val="11"/>
      <name val="Calibri"/>
      <family val="2"/>
      <scheme val="minor"/>
    </font>
    <font>
      <b/>
      <sz val="12"/>
      <name val="Calibri"/>
      <family val="2"/>
      <scheme val="minor"/>
    </font>
    <font>
      <b/>
      <u/>
      <sz val="10"/>
      <name val="Calibri"/>
      <family val="2"/>
      <scheme val="minor"/>
    </font>
    <font>
      <b/>
      <sz val="10"/>
      <color rgb="FFFF0000"/>
      <name val="Calibri"/>
      <family val="2"/>
      <scheme val="minor"/>
    </font>
    <font>
      <b/>
      <sz val="10.5"/>
      <name val="Calibri"/>
      <family val="2"/>
      <scheme val="minor"/>
    </font>
    <font>
      <b/>
      <sz val="9"/>
      <color indexed="81"/>
      <name val="Tahoma"/>
      <family val="2"/>
    </font>
    <font>
      <sz val="9"/>
      <color indexed="81"/>
      <name val="Tahoma"/>
      <family val="2"/>
    </font>
    <font>
      <i/>
      <sz val="10"/>
      <name val="Calibri"/>
      <family val="2"/>
      <scheme val="minor"/>
    </font>
    <font>
      <sz val="9"/>
      <name val="Calibri"/>
      <family val="2"/>
      <scheme val="minor"/>
    </font>
  </fonts>
  <fills count="7">
    <fill>
      <patternFill patternType="none"/>
    </fill>
    <fill>
      <patternFill patternType="gray125"/>
    </fill>
    <fill>
      <patternFill patternType="solid">
        <fgColor theme="4" tint="0.79998168889431442"/>
        <bgColor indexed="64"/>
      </patternFill>
    </fill>
    <fill>
      <patternFill patternType="solid">
        <fgColor theme="2"/>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s>
  <borders count="34">
    <border>
      <left/>
      <right/>
      <top/>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top/>
      <bottom/>
      <diagonal/>
    </border>
    <border>
      <left/>
      <right style="thin">
        <color theme="0"/>
      </right>
      <top style="thin">
        <color theme="0"/>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style="thin">
        <color auto="1"/>
      </bottom>
      <diagonal/>
    </border>
    <border>
      <left style="thin">
        <color theme="0"/>
      </left>
      <right style="thin">
        <color theme="0"/>
      </right>
      <top/>
      <bottom/>
      <diagonal/>
    </border>
    <border>
      <left/>
      <right/>
      <top style="thin">
        <color theme="0"/>
      </top>
      <bottom style="thin">
        <color auto="1"/>
      </bottom>
      <diagonal/>
    </border>
    <border>
      <left style="thin">
        <color theme="0"/>
      </left>
      <right/>
      <top style="thin">
        <color theme="0"/>
      </top>
      <bottom style="thin">
        <color auto="1"/>
      </bottom>
      <diagonal/>
    </border>
    <border>
      <left/>
      <right/>
      <top/>
      <bottom style="thin">
        <color auto="1"/>
      </bottom>
      <diagonal/>
    </border>
    <border>
      <left style="thin">
        <color theme="0"/>
      </left>
      <right/>
      <top/>
      <bottom style="thin">
        <color auto="1"/>
      </bottom>
      <diagonal/>
    </border>
    <border>
      <left/>
      <right/>
      <top/>
      <bottom style="thin">
        <color theme="0"/>
      </bottom>
      <diagonal/>
    </border>
    <border>
      <left style="thin">
        <color theme="0"/>
      </left>
      <right/>
      <top/>
      <bottom style="thin">
        <color theme="0"/>
      </bottom>
      <diagonal/>
    </border>
    <border>
      <left/>
      <right style="thin">
        <color theme="0"/>
      </right>
      <top/>
      <bottom style="thin">
        <color theme="0"/>
      </bottom>
      <diagonal/>
    </border>
    <border>
      <left/>
      <right/>
      <top style="thin">
        <color theme="0"/>
      </top>
      <bottom style="thin">
        <color theme="0"/>
      </bottom>
      <diagonal/>
    </border>
    <border>
      <left/>
      <right/>
      <top style="thin">
        <color theme="0"/>
      </top>
      <bottom style="medium">
        <color auto="1"/>
      </bottom>
      <diagonal/>
    </border>
    <border>
      <left style="thin">
        <color theme="0"/>
      </left>
      <right/>
      <top style="thin">
        <color theme="0"/>
      </top>
      <bottom style="medium">
        <color auto="1"/>
      </bottom>
      <diagonal/>
    </border>
    <border>
      <left style="thin">
        <color auto="1"/>
      </left>
      <right style="thin">
        <color auto="1"/>
      </right>
      <top style="thin">
        <color auto="1"/>
      </top>
      <bottom style="thin">
        <color auto="1"/>
      </bottom>
      <diagonal/>
    </border>
    <border>
      <left style="thin">
        <color theme="1"/>
      </left>
      <right style="thin">
        <color theme="1"/>
      </right>
      <top style="thin">
        <color theme="1"/>
      </top>
      <bottom style="thin">
        <color theme="1"/>
      </bottom>
      <diagonal/>
    </border>
    <border>
      <left/>
      <right/>
      <top/>
      <bottom style="thin">
        <color theme="1"/>
      </bottom>
      <diagonal/>
    </border>
    <border>
      <left style="thin">
        <color auto="1"/>
      </left>
      <right style="thin">
        <color theme="1"/>
      </right>
      <top style="thin">
        <color theme="1"/>
      </top>
      <bottom style="thin">
        <color theme="1"/>
      </bottom>
      <diagonal/>
    </border>
    <border>
      <left style="thin">
        <color auto="1"/>
      </left>
      <right style="thin">
        <color auto="1"/>
      </right>
      <top style="thin">
        <color theme="1"/>
      </top>
      <bottom style="thin">
        <color theme="1"/>
      </bottom>
      <diagonal/>
    </border>
    <border>
      <left style="thin">
        <color theme="1"/>
      </left>
      <right style="thin">
        <color auto="1"/>
      </right>
      <top style="thin">
        <color theme="1"/>
      </top>
      <bottom style="thin">
        <color theme="1"/>
      </bottom>
      <diagonal/>
    </border>
    <border>
      <left style="thin">
        <color auto="1"/>
      </left>
      <right style="thin">
        <color auto="1"/>
      </right>
      <top/>
      <bottom style="medium">
        <color auto="1"/>
      </bottom>
      <diagonal/>
    </border>
    <border>
      <left style="medium">
        <color auto="1"/>
      </left>
      <right style="thin">
        <color auto="1"/>
      </right>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style="thin">
        <color auto="1"/>
      </top>
      <bottom style="medium">
        <color auto="1"/>
      </bottom>
      <diagonal/>
    </border>
    <border>
      <left style="medium">
        <color auto="1"/>
      </left>
      <right style="thin">
        <color auto="1"/>
      </right>
      <top style="thin">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medium">
        <color auto="1"/>
      </top>
      <bottom style="thin">
        <color auto="1"/>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8" fillId="0" borderId="0"/>
  </cellStyleXfs>
  <cellXfs count="157">
    <xf numFmtId="0" fontId="0" fillId="0" borderId="0" xfId="0"/>
    <xf numFmtId="0" fontId="0" fillId="0" borderId="0" xfId="0" applyBorder="1"/>
    <xf numFmtId="0" fontId="3" fillId="2" borderId="1" xfId="0" applyFont="1" applyFill="1" applyBorder="1" applyAlignment="1">
      <alignment vertical="top"/>
    </xf>
    <xf numFmtId="0" fontId="3" fillId="2" borderId="2" xfId="0" applyFont="1" applyFill="1" applyBorder="1" applyAlignment="1">
      <alignment vertical="top"/>
    </xf>
    <xf numFmtId="0" fontId="3" fillId="2" borderId="3" xfId="0" applyFont="1" applyFill="1" applyBorder="1" applyAlignment="1">
      <alignment vertical="top" wrapText="1"/>
    </xf>
    <xf numFmtId="0" fontId="0" fillId="0" borderId="4" xfId="0" applyBorder="1"/>
    <xf numFmtId="0" fontId="2" fillId="0" borderId="4" xfId="0" applyFont="1" applyBorder="1" applyAlignment="1">
      <alignment horizontal="left"/>
    </xf>
    <xf numFmtId="0" fontId="0" fillId="0" borderId="5" xfId="0" applyBorder="1"/>
    <xf numFmtId="0" fontId="3" fillId="2" borderId="1" xfId="0" applyFont="1" applyFill="1" applyBorder="1" applyAlignment="1">
      <alignment horizontal="left" vertical="top" wrapText="1"/>
    </xf>
    <xf numFmtId="0" fontId="3" fillId="2" borderId="2" xfId="0" applyFont="1" applyFill="1" applyBorder="1" applyAlignment="1">
      <alignment horizontal="left" vertical="top" wrapText="1"/>
    </xf>
    <xf numFmtId="0" fontId="3" fillId="2" borderId="3" xfId="0" applyFont="1" applyFill="1" applyBorder="1" applyAlignment="1">
      <alignment horizontal="left" vertical="top" wrapText="1"/>
    </xf>
    <xf numFmtId="0" fontId="0" fillId="0" borderId="0" xfId="0" applyBorder="1"/>
    <xf numFmtId="0" fontId="0" fillId="0" borderId="6" xfId="0" applyBorder="1"/>
    <xf numFmtId="0" fontId="2" fillId="0" borderId="7" xfId="0" applyFont="1" applyBorder="1" applyAlignment="1">
      <alignment horizontal="left"/>
    </xf>
    <xf numFmtId="0" fontId="0" fillId="0" borderId="8" xfId="0" applyBorder="1"/>
    <xf numFmtId="0" fontId="0" fillId="0" borderId="0" xfId="0" applyFont="1"/>
    <xf numFmtId="0" fontId="0" fillId="0" borderId="0" xfId="0" applyFont="1" applyBorder="1"/>
    <xf numFmtId="0" fontId="0" fillId="0" borderId="8" xfId="0" applyFont="1" applyBorder="1"/>
    <xf numFmtId="164" fontId="0" fillId="0" borderId="4" xfId="0" applyNumberFormat="1" applyFont="1" applyFill="1" applyBorder="1" applyAlignment="1">
      <alignment horizontal="center"/>
    </xf>
    <xf numFmtId="0" fontId="2" fillId="0" borderId="8" xfId="0" applyFont="1" applyBorder="1" applyAlignment="1">
      <alignment horizontal="right"/>
    </xf>
    <xf numFmtId="164" fontId="0" fillId="0" borderId="9" xfId="0" applyNumberFormat="1" applyFont="1" applyFill="1" applyBorder="1" applyAlignment="1">
      <alignment horizontal="center"/>
    </xf>
    <xf numFmtId="165" fontId="0" fillId="0" borderId="9" xfId="0" applyNumberFormat="1" applyFont="1" applyBorder="1" applyAlignment="1">
      <alignment horizontal="center"/>
    </xf>
    <xf numFmtId="0" fontId="0" fillId="0" borderId="0" xfId="0" applyFill="1"/>
    <xf numFmtId="0" fontId="0" fillId="0" borderId="0" xfId="0" applyFill="1" applyBorder="1"/>
    <xf numFmtId="0" fontId="0" fillId="0" borderId="8" xfId="0" applyFill="1" applyBorder="1"/>
    <xf numFmtId="0" fontId="0" fillId="0" borderId="5" xfId="0" applyFill="1" applyBorder="1"/>
    <xf numFmtId="0" fontId="0" fillId="0" borderId="8" xfId="0" applyFill="1" applyBorder="1"/>
    <xf numFmtId="0" fontId="0" fillId="0" borderId="5" xfId="0" applyFill="1" applyBorder="1"/>
    <xf numFmtId="0" fontId="2" fillId="0" borderId="8" xfId="0" applyFont="1" applyFill="1" applyBorder="1" applyAlignment="1">
      <alignment horizontal="right"/>
    </xf>
    <xf numFmtId="164" fontId="0" fillId="3" borderId="9" xfId="0" applyNumberFormat="1" applyFont="1" applyFill="1" applyBorder="1" applyAlignment="1">
      <alignment horizontal="center"/>
    </xf>
    <xf numFmtId="0" fontId="2" fillId="0" borderId="5" xfId="0" applyFont="1" applyFill="1" applyBorder="1" applyAlignment="1">
      <alignment horizontal="right"/>
    </xf>
    <xf numFmtId="0" fontId="2" fillId="0" borderId="8" xfId="0" applyFont="1" applyFill="1" applyBorder="1" applyAlignment="1">
      <alignment horizontal="right"/>
    </xf>
    <xf numFmtId="0" fontId="0" fillId="0" borderId="5" xfId="0" applyFill="1" applyBorder="1" applyAlignment="1">
      <alignment horizontal="center"/>
    </xf>
    <xf numFmtId="164" fontId="0" fillId="0" borderId="9" xfId="0" applyNumberFormat="1" applyFont="1" applyBorder="1" applyAlignment="1">
      <alignment horizontal="center"/>
    </xf>
    <xf numFmtId="0" fontId="0" fillId="0" borderId="10" xfId="0" applyBorder="1" applyAlignment="1">
      <alignment horizontal="right"/>
    </xf>
    <xf numFmtId="0" fontId="0" fillId="0" borderId="5" xfId="0" applyBorder="1" applyAlignment="1">
      <alignment horizontal="right"/>
    </xf>
    <xf numFmtId="0" fontId="0" fillId="3" borderId="11" xfId="0" applyFill="1" applyBorder="1" applyAlignment="1">
      <alignment horizontal="left"/>
    </xf>
    <xf numFmtId="0" fontId="0" fillId="3" borderId="12" xfId="0" applyFill="1" applyBorder="1" applyAlignment="1">
      <alignment horizontal="left"/>
    </xf>
    <xf numFmtId="0" fontId="2" fillId="0" borderId="5" xfId="0" applyFont="1" applyBorder="1" applyAlignment="1">
      <alignment horizontal="right"/>
    </xf>
    <xf numFmtId="0" fontId="0" fillId="0" borderId="5" xfId="0" applyFill="1" applyBorder="1" applyAlignment="1">
      <alignment horizontal="left"/>
    </xf>
    <xf numFmtId="0" fontId="0" fillId="3" borderId="13" xfId="0" applyFill="1" applyBorder="1" applyAlignment="1">
      <alignment horizontal="left"/>
    </xf>
    <xf numFmtId="0" fontId="0" fillId="3" borderId="14" xfId="0" applyFill="1" applyBorder="1" applyAlignment="1">
      <alignment horizontal="left"/>
    </xf>
    <xf numFmtId="0" fontId="0" fillId="0" borderId="5" xfId="0" applyBorder="1" applyAlignment="1">
      <alignment horizontal="right"/>
    </xf>
    <xf numFmtId="0" fontId="2" fillId="0" borderId="0" xfId="0" applyFont="1" applyBorder="1" applyAlignment="1">
      <alignment horizontal="left"/>
    </xf>
    <xf numFmtId="0" fontId="0" fillId="0" borderId="15" xfId="0" applyBorder="1" applyAlignment="1">
      <alignment horizontal="right"/>
    </xf>
    <xf numFmtId="0" fontId="0" fillId="0" borderId="16" xfId="0" applyBorder="1" applyAlignment="1">
      <alignment horizontal="right"/>
    </xf>
    <xf numFmtId="0" fontId="0" fillId="0" borderId="17" xfId="0" applyBorder="1" applyAlignment="1">
      <alignment horizontal="right"/>
    </xf>
    <xf numFmtId="0" fontId="0" fillId="0" borderId="15" xfId="0" applyBorder="1"/>
    <xf numFmtId="0" fontId="0" fillId="0" borderId="16" xfId="0" applyBorder="1"/>
    <xf numFmtId="0" fontId="0" fillId="0" borderId="8" xfId="0" applyBorder="1" applyAlignment="1">
      <alignment horizontal="right"/>
    </xf>
    <xf numFmtId="0" fontId="2" fillId="0" borderId="5" xfId="0" applyFont="1" applyBorder="1" applyAlignment="1">
      <alignment horizontal="right" wrapText="1"/>
    </xf>
    <xf numFmtId="0" fontId="0" fillId="0" borderId="6" xfId="0" applyFill="1" applyBorder="1"/>
    <xf numFmtId="0" fontId="0" fillId="0" borderId="17" xfId="0" applyFill="1" applyBorder="1" applyAlignment="1">
      <alignment horizontal="left"/>
    </xf>
    <xf numFmtId="0" fontId="0" fillId="0" borderId="16" xfId="0" applyFill="1" applyBorder="1" applyAlignment="1">
      <alignment horizontal="left"/>
    </xf>
    <xf numFmtId="0" fontId="0" fillId="0" borderId="18" xfId="0" applyBorder="1" applyAlignment="1">
      <alignment horizontal="left"/>
    </xf>
    <xf numFmtId="0" fontId="0" fillId="3" borderId="13" xfId="0" applyFill="1" applyBorder="1" applyAlignment="1">
      <alignment horizontal="left"/>
    </xf>
    <xf numFmtId="0" fontId="0" fillId="0" borderId="15" xfId="0" applyFill="1" applyBorder="1" applyAlignment="1">
      <alignment horizontal="left"/>
    </xf>
    <xf numFmtId="0" fontId="0" fillId="0" borderId="0" xfId="0" applyFill="1" applyBorder="1" applyAlignment="1">
      <alignment horizontal="left"/>
    </xf>
    <xf numFmtId="0" fontId="2" fillId="0" borderId="5" xfId="0" applyFont="1" applyFill="1" applyBorder="1" applyAlignment="1">
      <alignment horizontal="right"/>
    </xf>
    <xf numFmtId="0" fontId="4" fillId="0" borderId="5" xfId="0" applyFont="1" applyBorder="1" applyAlignment="1">
      <alignment horizontal="center"/>
    </xf>
    <xf numFmtId="0" fontId="5" fillId="0" borderId="0" xfId="0" applyFont="1" applyBorder="1" applyAlignment="1">
      <alignment horizontal="left" wrapText="1"/>
    </xf>
    <xf numFmtId="0" fontId="5" fillId="0" borderId="6" xfId="0" applyFont="1" applyBorder="1" applyAlignment="1">
      <alignment horizontal="left" wrapText="1"/>
    </xf>
    <xf numFmtId="0" fontId="7" fillId="0" borderId="19" xfId="0" applyFont="1" applyBorder="1" applyAlignment="1">
      <alignment horizontal="center"/>
    </xf>
    <xf numFmtId="0" fontId="7" fillId="0" borderId="20" xfId="0" applyFont="1" applyBorder="1" applyAlignment="1">
      <alignment horizontal="center"/>
    </xf>
    <xf numFmtId="0" fontId="7" fillId="0" borderId="15" xfId="0" applyFont="1" applyBorder="1" applyAlignment="1">
      <alignment horizontal="center"/>
    </xf>
    <xf numFmtId="0" fontId="7" fillId="0" borderId="16" xfId="0" applyFont="1" applyBorder="1" applyAlignment="1">
      <alignment horizontal="center"/>
    </xf>
    <xf numFmtId="0" fontId="9" fillId="0" borderId="0" xfId="3" applyFont="1"/>
    <xf numFmtId="38" fontId="9" fillId="0" borderId="0" xfId="3" applyNumberFormat="1" applyFont="1"/>
    <xf numFmtId="164" fontId="10" fillId="2" borderId="21" xfId="3" applyNumberFormat="1" applyFont="1" applyFill="1" applyBorder="1"/>
    <xf numFmtId="38" fontId="10" fillId="2" borderId="21" xfId="3" applyNumberFormat="1" applyFont="1" applyFill="1" applyBorder="1"/>
    <xf numFmtId="6" fontId="10" fillId="2" borderId="21" xfId="3" applyNumberFormat="1" applyFont="1" applyFill="1" applyBorder="1" applyAlignment="1">
      <alignment horizontal="center"/>
    </xf>
    <xf numFmtId="0" fontId="10" fillId="2" borderId="21" xfId="3" applyFont="1" applyFill="1" applyBorder="1" applyAlignment="1"/>
    <xf numFmtId="3" fontId="9" fillId="0" borderId="0" xfId="3" applyNumberFormat="1" applyFont="1" applyFill="1" applyBorder="1"/>
    <xf numFmtId="38" fontId="9" fillId="0" borderId="0" xfId="3" applyNumberFormat="1" applyFont="1" applyFill="1" applyBorder="1"/>
    <xf numFmtId="164" fontId="9" fillId="0" borderId="0" xfId="3" applyNumberFormat="1" applyFont="1" applyFill="1" applyBorder="1" applyAlignment="1">
      <alignment horizontal="center"/>
    </xf>
    <xf numFmtId="0" fontId="9" fillId="0" borderId="0" xfId="3" applyFont="1" applyFill="1" applyBorder="1" applyAlignment="1">
      <alignment horizontal="left"/>
    </xf>
    <xf numFmtId="164" fontId="10" fillId="4" borderId="22" xfId="3" applyNumberFormat="1" applyFont="1" applyFill="1" applyBorder="1"/>
    <xf numFmtId="38" fontId="10" fillId="4" borderId="22" xfId="3" applyNumberFormat="1" applyFont="1" applyFill="1" applyBorder="1"/>
    <xf numFmtId="164" fontId="10" fillId="4" borderId="22" xfId="3" applyNumberFormat="1" applyFont="1" applyFill="1" applyBorder="1" applyAlignment="1">
      <alignment horizontal="center"/>
    </xf>
    <xf numFmtId="0" fontId="10" fillId="4" borderId="22" xfId="3" applyFont="1" applyFill="1" applyBorder="1" applyAlignment="1">
      <alignment horizontal="left"/>
    </xf>
    <xf numFmtId="3" fontId="9" fillId="0" borderId="22" xfId="3" applyNumberFormat="1" applyFont="1" applyFill="1" applyBorder="1"/>
    <xf numFmtId="38" fontId="9" fillId="0" borderId="22" xfId="3" applyNumberFormat="1" applyFont="1" applyFill="1" applyBorder="1"/>
    <xf numFmtId="38" fontId="9" fillId="5" borderId="22" xfId="3" applyNumberFormat="1" applyFont="1" applyFill="1" applyBorder="1"/>
    <xf numFmtId="164" fontId="9" fillId="0" borderId="22" xfId="3" applyNumberFormat="1" applyFont="1" applyFill="1" applyBorder="1" applyAlignment="1">
      <alignment horizontal="center"/>
    </xf>
    <xf numFmtId="0" fontId="9" fillId="0" borderId="22" xfId="3" applyFont="1" applyFill="1" applyBorder="1" applyAlignment="1">
      <alignment horizontal="left"/>
    </xf>
    <xf numFmtId="3" fontId="9" fillId="0" borderId="23" xfId="3" applyNumberFormat="1" applyFont="1" applyFill="1" applyBorder="1"/>
    <xf numFmtId="38" fontId="9" fillId="0" borderId="23" xfId="3" applyNumberFormat="1" applyFont="1" applyFill="1" applyBorder="1"/>
    <xf numFmtId="164" fontId="9" fillId="0" borderId="23" xfId="3" applyNumberFormat="1" applyFont="1" applyFill="1" applyBorder="1" applyAlignment="1">
      <alignment horizontal="center"/>
    </xf>
    <xf numFmtId="0" fontId="11" fillId="0" borderId="23" xfId="3" applyFont="1" applyFill="1" applyBorder="1" applyAlignment="1">
      <alignment horizontal="left"/>
    </xf>
    <xf numFmtId="0" fontId="9" fillId="0" borderId="0" xfId="3" applyFont="1" applyFill="1" applyBorder="1"/>
    <xf numFmtId="9" fontId="9" fillId="0" borderId="0" xfId="2" applyFont="1" applyFill="1" applyBorder="1"/>
    <xf numFmtId="0" fontId="11" fillId="0" borderId="0" xfId="3" applyFont="1" applyFill="1" applyBorder="1" applyAlignment="1">
      <alignment horizontal="left"/>
    </xf>
    <xf numFmtId="0" fontId="12" fillId="0" borderId="23" xfId="3" applyFont="1" applyFill="1" applyBorder="1"/>
    <xf numFmtId="38" fontId="12" fillId="0" borderId="23" xfId="3" applyNumberFormat="1" applyFont="1" applyFill="1" applyBorder="1"/>
    <xf numFmtId="164" fontId="12" fillId="0" borderId="23" xfId="3" applyNumberFormat="1" applyFont="1" applyFill="1" applyBorder="1"/>
    <xf numFmtId="0" fontId="13" fillId="0" borderId="23" xfId="3" applyFont="1" applyFill="1" applyBorder="1" applyAlignment="1">
      <alignment horizontal="left"/>
    </xf>
    <xf numFmtId="0" fontId="9" fillId="0" borderId="0" xfId="3" applyFont="1" applyBorder="1"/>
    <xf numFmtId="0" fontId="9" fillId="0" borderId="0" xfId="3" applyFont="1" applyFill="1" applyBorder="1" applyAlignment="1">
      <alignment horizontal="center" wrapText="1"/>
    </xf>
    <xf numFmtId="0" fontId="14" fillId="0" borderId="0" xfId="3" applyFont="1" applyFill="1" applyBorder="1" applyAlignment="1">
      <alignment wrapText="1"/>
    </xf>
    <xf numFmtId="0" fontId="9" fillId="4" borderId="24" xfId="3" applyFont="1" applyFill="1" applyBorder="1" applyAlignment="1">
      <alignment horizontal="center" wrapText="1"/>
    </xf>
    <xf numFmtId="0" fontId="9" fillId="4" borderId="25" xfId="3" applyFont="1" applyFill="1" applyBorder="1" applyAlignment="1">
      <alignment horizontal="center" wrapText="1"/>
    </xf>
    <xf numFmtId="0" fontId="14" fillId="4" borderId="26" xfId="3" applyFont="1" applyFill="1" applyBorder="1" applyAlignment="1">
      <alignment wrapText="1"/>
    </xf>
    <xf numFmtId="0" fontId="10" fillId="5" borderId="0" xfId="3" applyNumberFormat="1" applyFont="1" applyFill="1" applyAlignment="1">
      <alignment horizontal="left"/>
    </xf>
    <xf numFmtId="0" fontId="16" fillId="5" borderId="0" xfId="3" applyNumberFormat="1" applyFont="1" applyFill="1" applyAlignment="1">
      <alignment horizontal="left"/>
    </xf>
    <xf numFmtId="0" fontId="17" fillId="5" borderId="0" xfId="3" applyNumberFormat="1" applyFont="1" applyFill="1" applyAlignment="1">
      <alignment horizontal="left" wrapText="1"/>
    </xf>
    <xf numFmtId="0" fontId="10" fillId="5" borderId="0" xfId="3" applyNumberFormat="1" applyFont="1" applyFill="1" applyAlignment="1">
      <alignment horizontal="left"/>
    </xf>
    <xf numFmtId="0" fontId="10" fillId="5" borderId="0" xfId="3" applyFont="1" applyFill="1" applyAlignment="1">
      <alignment horizontal="left"/>
    </xf>
    <xf numFmtId="0" fontId="13" fillId="5" borderId="0" xfId="3" applyFont="1" applyFill="1" applyAlignment="1">
      <alignment horizontal="left"/>
    </xf>
    <xf numFmtId="3" fontId="9" fillId="0" borderId="0" xfId="3" applyNumberFormat="1" applyFont="1"/>
    <xf numFmtId="164" fontId="9" fillId="0" borderId="0" xfId="3" applyNumberFormat="1" applyFont="1"/>
    <xf numFmtId="164" fontId="10" fillId="4" borderId="27" xfId="3" applyNumberFormat="1" applyFont="1" applyFill="1" applyBorder="1"/>
    <xf numFmtId="0" fontId="10" fillId="4" borderId="28" xfId="3" applyFont="1" applyFill="1" applyBorder="1"/>
    <xf numFmtId="3" fontId="9" fillId="4" borderId="29" xfId="3" applyNumberFormat="1" applyFont="1" applyFill="1" applyBorder="1"/>
    <xf numFmtId="0" fontId="9" fillId="4" borderId="30" xfId="3" applyFont="1" applyFill="1" applyBorder="1" applyAlignment="1">
      <alignment wrapText="1"/>
    </xf>
    <xf numFmtId="3" fontId="9" fillId="4" borderId="21" xfId="3" applyNumberFormat="1" applyFont="1" applyFill="1" applyBorder="1"/>
    <xf numFmtId="0" fontId="9" fillId="4" borderId="31" xfId="3" applyFont="1" applyFill="1" applyBorder="1"/>
    <xf numFmtId="3" fontId="9" fillId="4" borderId="32" xfId="3" applyNumberFormat="1" applyFont="1" applyFill="1" applyBorder="1"/>
    <xf numFmtId="0" fontId="9" fillId="4" borderId="33" xfId="3" applyFont="1" applyFill="1" applyBorder="1"/>
    <xf numFmtId="0" fontId="10" fillId="0" borderId="0" xfId="3" applyFont="1"/>
    <xf numFmtId="0" fontId="9" fillId="4" borderId="30" xfId="3" applyFont="1" applyFill="1" applyBorder="1"/>
    <xf numFmtId="3" fontId="9" fillId="2" borderId="21" xfId="3" applyNumberFormat="1" applyFont="1" applyFill="1" applyBorder="1"/>
    <xf numFmtId="0" fontId="9" fillId="2" borderId="31" xfId="3" applyFont="1" applyFill="1" applyBorder="1"/>
    <xf numFmtId="3" fontId="9" fillId="0" borderId="32" xfId="3" applyNumberFormat="1" applyFont="1" applyFill="1" applyBorder="1"/>
    <xf numFmtId="0" fontId="9" fillId="0" borderId="33" xfId="3" applyFont="1" applyFill="1" applyBorder="1"/>
    <xf numFmtId="3" fontId="9" fillId="0" borderId="2" xfId="3" applyNumberFormat="1" applyFont="1" applyFill="1" applyBorder="1"/>
    <xf numFmtId="0" fontId="9" fillId="0" borderId="2" xfId="3" applyFont="1" applyFill="1" applyBorder="1"/>
    <xf numFmtId="164" fontId="10" fillId="0" borderId="21" xfId="3" applyNumberFormat="1" applyFont="1" applyFill="1" applyBorder="1"/>
    <xf numFmtId="0" fontId="10" fillId="0" borderId="21" xfId="3" applyFont="1" applyFill="1" applyBorder="1"/>
    <xf numFmtId="3" fontId="9" fillId="0" borderId="21" xfId="3" applyNumberFormat="1" applyFont="1" applyFill="1" applyBorder="1"/>
    <xf numFmtId="0" fontId="9" fillId="0" borderId="21" xfId="3" applyFont="1" applyFill="1" applyBorder="1" applyAlignment="1">
      <alignment horizontal="left" indent="2"/>
    </xf>
    <xf numFmtId="166" fontId="9" fillId="0" borderId="0" xfId="3" applyNumberFormat="1" applyFont="1"/>
    <xf numFmtId="166" fontId="9" fillId="0" borderId="0" xfId="1" applyNumberFormat="1" applyFont="1"/>
    <xf numFmtId="0" fontId="20" fillId="0" borderId="1" xfId="3" applyFont="1" applyFill="1" applyBorder="1" applyAlignment="1">
      <alignment horizontal="left"/>
    </xf>
    <xf numFmtId="0" fontId="20" fillId="0" borderId="2" xfId="3" applyFont="1" applyFill="1" applyBorder="1" applyAlignment="1">
      <alignment horizontal="left"/>
    </xf>
    <xf numFmtId="0" fontId="20" fillId="0" borderId="3" xfId="3" applyFont="1" applyFill="1" applyBorder="1" applyAlignment="1">
      <alignment horizontal="left"/>
    </xf>
    <xf numFmtId="3" fontId="9" fillId="0" borderId="21" xfId="3" applyNumberFormat="1" applyFont="1" applyBorder="1"/>
    <xf numFmtId="0" fontId="20" fillId="6" borderId="1" xfId="3" applyFont="1" applyFill="1" applyBorder="1" applyAlignment="1">
      <alignment horizontal="left"/>
    </xf>
    <xf numFmtId="0" fontId="20" fillId="6" borderId="2" xfId="3" applyFont="1" applyFill="1" applyBorder="1" applyAlignment="1">
      <alignment horizontal="left"/>
    </xf>
    <xf numFmtId="0" fontId="20" fillId="6" borderId="3" xfId="3" applyFont="1" applyFill="1" applyBorder="1" applyAlignment="1">
      <alignment horizontal="left"/>
    </xf>
    <xf numFmtId="0" fontId="20" fillId="6" borderId="1" xfId="3" applyFont="1" applyFill="1" applyBorder="1"/>
    <xf numFmtId="0" fontId="20" fillId="6" borderId="2" xfId="3" applyFont="1" applyFill="1" applyBorder="1"/>
    <xf numFmtId="0" fontId="20" fillId="6" borderId="3" xfId="3" applyFont="1" applyFill="1" applyBorder="1"/>
    <xf numFmtId="0" fontId="10" fillId="0" borderId="21" xfId="3" applyFont="1" applyBorder="1"/>
    <xf numFmtId="3" fontId="9" fillId="0" borderId="2" xfId="3" applyNumberFormat="1" applyFont="1" applyFill="1" applyBorder="1" applyAlignment="1">
      <alignment horizontal="center" wrapText="1"/>
    </xf>
    <xf numFmtId="3" fontId="10" fillId="0" borderId="2" xfId="3" applyNumberFormat="1" applyFont="1" applyFill="1" applyBorder="1" applyAlignment="1">
      <alignment horizontal="center" wrapText="1"/>
    </xf>
    <xf numFmtId="166" fontId="10" fillId="2" borderId="21" xfId="1" applyNumberFormat="1" applyFont="1" applyFill="1" applyBorder="1"/>
    <xf numFmtId="0" fontId="9" fillId="0" borderId="21" xfId="3" applyFont="1" applyBorder="1" applyAlignment="1">
      <alignment horizontal="left" indent="2"/>
    </xf>
    <xf numFmtId="0" fontId="9" fillId="0" borderId="21" xfId="3" applyFont="1" applyFill="1" applyBorder="1" applyAlignment="1">
      <alignment horizontal="left" indent="3"/>
    </xf>
    <xf numFmtId="166" fontId="9" fillId="0" borderId="21" xfId="1" applyNumberFormat="1" applyFont="1" applyFill="1" applyBorder="1"/>
    <xf numFmtId="0" fontId="9" fillId="0" borderId="21" xfId="3" applyFont="1" applyBorder="1"/>
    <xf numFmtId="0" fontId="9" fillId="0" borderId="21" xfId="3" applyFont="1" applyFill="1" applyBorder="1"/>
    <xf numFmtId="0" fontId="9" fillId="4" borderId="21" xfId="3" applyFont="1" applyFill="1" applyBorder="1" applyAlignment="1">
      <alignment horizontal="center" wrapText="1"/>
    </xf>
    <xf numFmtId="0" fontId="9" fillId="4" borderId="21" xfId="3" applyFont="1" applyFill="1" applyBorder="1"/>
    <xf numFmtId="0" fontId="9" fillId="5" borderId="0" xfId="3" applyFont="1" applyFill="1"/>
    <xf numFmtId="0" fontId="10" fillId="5" borderId="0" xfId="3" applyFont="1" applyFill="1"/>
    <xf numFmtId="0" fontId="10" fillId="5" borderId="0" xfId="3" applyNumberFormat="1" applyFont="1" applyFill="1" applyAlignment="1">
      <alignment horizontal="left" wrapText="1"/>
    </xf>
    <xf numFmtId="0" fontId="21" fillId="0" borderId="0" xfId="3" applyNumberFormat="1" applyFont="1" applyFill="1" applyAlignment="1">
      <alignment horizontal="left"/>
    </xf>
  </cellXfs>
  <cellStyles count="4">
    <cellStyle name="Comma" xfId="1" builtinId="3"/>
    <cellStyle name="Normal" xfId="0" builtinId="0"/>
    <cellStyle name="Normal 2" xfId="3"/>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externalLink" Target="externalLinks/externalLink10.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5" Type="http://schemas.openxmlformats.org/officeDocument/2006/relationships/externalLink" Target="externalLinks/externalLink2.xml"/><Relationship Id="rId15" Type="http://schemas.openxmlformats.org/officeDocument/2006/relationships/theme" Target="theme/theme1.xml"/><Relationship Id="rId10" Type="http://schemas.openxmlformats.org/officeDocument/2006/relationships/externalLink" Target="externalLinks/externalLink7.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externalLink" Target="externalLinks/externalLink1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Budget%2520FY%252020\FY20%2520budget%2520package\FY%25202020%2520BoR%2520Mand%2520Form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BUDGET%2520FY%252021\FY%25202021%2520BoR%2520Mand%2520Forms_CRC_debt%2520service.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sh7/Downloads/21MSFAC%20CRCDebtSrv-Fee%20Request%20Workbook%20ORIG.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OCUME~1/finrl/LOCALS~1/Temp/FY05%20Capital%20Project%20Info/FY04%20Encumbrance%20Reserve/June%2030%20summaries%20in%20July/Encumb%20Reserves/Status%20June%20200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05FiscalYear\05Auxiliary\H1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N:\130.207.51.204\BudServ_data\811%20BudDev\7225A75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Documents%20and%20Settings/finclr/My%20Documents/Cheryls%20Documents/RANKIN/Capital%20Projects%20FY06/Old%20Hidden%20Worksheets%20in%2006%20file.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mail.gatech.edu/Temp/IL/FY11/EVP%20A&amp;F%20FORM%201&amp;2%20Rev%20by%20Area%20(Autosaved).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Documents%20and%20Settings/crankin6/Local%20Settings/Temporary%20Internet%20Files/Content.Outlook/BVG4DAYY/BD%20ACTIONS_ALL%20%204-20-09.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E:\Temp\05OB-GT%20Version\__GTRI.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E:\WINNT\Profiles\dcrain\Personal\Excel\WORK\Raises\Raise02\2002_RAISE_pr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idation"/>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idation"/>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_MFee"/>
      <sheetName val="Revenue Projections_MFee"/>
      <sheetName val="Financial Data_MFee"/>
      <sheetName val="Funded positions"/>
      <sheetName val="Validation"/>
    </sheetNames>
    <sheetDataSet>
      <sheetData sheetId="0"/>
      <sheetData sheetId="1"/>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erve Status June 2002"/>
      <sheetName val="Lisa's June Recon"/>
      <sheetName val="Lisa's May Recon"/>
      <sheetName val="Explanation of differences"/>
      <sheetName val="CLOSED PO MAY 2002"/>
      <sheetName val="Moved to new Cxxxx projects"/>
      <sheetName val="Non-voucher journals"/>
      <sheetName val="Vchr Sum May 2002"/>
      <sheetName val="Vchrs Paid FY02"/>
      <sheetName val="Closed POs"/>
      <sheetName val="&quot;Set up&quot; at FY01 year end"/>
      <sheetName val="OVERSPENT POs"/>
      <sheetName val="Closed PO Spectrum problem"/>
      <sheetName val="New set up amounts"/>
      <sheetName val="VLookup Funding"/>
    </sheetNames>
    <sheetDataSet>
      <sheetData sheetId="0"/>
      <sheetData sheetId="1" refreshError="1"/>
      <sheetData sheetId="2"/>
      <sheetData sheetId="3" refreshError="1"/>
      <sheetData sheetId="4" refreshError="1"/>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_H"/>
    </sheetNames>
    <sheetDataSet>
      <sheetData sheetId="0">
        <row r="2">
          <cell r="A2" t="str">
            <v>Resident Instruction</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TACT Budgets"/>
      <sheetName val="FC 50 Fund Balances FY02 YE"/>
      <sheetName val="FY04 YE FF"/>
      <sheetName val="FY04 from FF"/>
      <sheetName val="FinalMerge"/>
      <sheetName val="PY Reimb Proj Budgets"/>
      <sheetName val="BY03 Budgets"/>
      <sheetName val="FinalMergeMay"/>
      <sheetName val="Final_Merge_Sept"/>
      <sheetName val="Pre-Encumb"/>
      <sheetName val="Moved to new Cxxxx projec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1">
          <cell r="A1" t="str">
            <v>Project</v>
          </cell>
          <cell r="B1" t="str">
            <v>Class</v>
          </cell>
          <cell r="C1" t="str">
            <v>YTD Expenses</v>
          </cell>
          <cell r="D1" t="str">
            <v>Sum Encumbered</v>
          </cell>
        </row>
        <row r="2">
          <cell r="A2" t="str">
            <v>F1005</v>
          </cell>
          <cell r="B2">
            <v>11000</v>
          </cell>
        </row>
        <row r="3">
          <cell r="A3" t="str">
            <v>F1007</v>
          </cell>
          <cell r="B3">
            <v>11000</v>
          </cell>
          <cell r="C3">
            <v>9500</v>
          </cell>
        </row>
        <row r="4">
          <cell r="A4" t="str">
            <v>F1400</v>
          </cell>
          <cell r="B4">
            <v>11000</v>
          </cell>
          <cell r="C4">
            <v>1957.12</v>
          </cell>
          <cell r="D4">
            <v>17112.5</v>
          </cell>
        </row>
        <row r="5">
          <cell r="A5" t="str">
            <v>F1402</v>
          </cell>
          <cell r="B5">
            <v>11000</v>
          </cell>
          <cell r="C5">
            <v>0</v>
          </cell>
          <cell r="D5">
            <v>500</v>
          </cell>
        </row>
        <row r="6">
          <cell r="A6" t="str">
            <v>F1403</v>
          </cell>
          <cell r="B6">
            <v>11000</v>
          </cell>
          <cell r="C6">
            <v>0</v>
          </cell>
        </row>
        <row r="7">
          <cell r="A7" t="str">
            <v>F1404</v>
          </cell>
          <cell r="B7">
            <v>11000</v>
          </cell>
        </row>
        <row r="8">
          <cell r="A8" t="str">
            <v>F1405</v>
          </cell>
          <cell r="B8">
            <v>11000</v>
          </cell>
        </row>
        <row r="9">
          <cell r="A9" t="str">
            <v>F1407</v>
          </cell>
          <cell r="B9">
            <v>11000</v>
          </cell>
          <cell r="C9">
            <v>635.5</v>
          </cell>
        </row>
        <row r="10">
          <cell r="A10" t="str">
            <v>F1408</v>
          </cell>
          <cell r="B10">
            <v>11000</v>
          </cell>
          <cell r="C10">
            <v>411.01</v>
          </cell>
        </row>
        <row r="11">
          <cell r="A11" t="str">
            <v>F1409</v>
          </cell>
          <cell r="B11">
            <v>11000</v>
          </cell>
        </row>
        <row r="12">
          <cell r="A12" t="str">
            <v>F1410</v>
          </cell>
          <cell r="B12">
            <v>11000</v>
          </cell>
          <cell r="C12">
            <v>32000</v>
          </cell>
        </row>
        <row r="13">
          <cell r="A13" t="str">
            <v>F1411</v>
          </cell>
          <cell r="B13">
            <v>11000</v>
          </cell>
          <cell r="C13">
            <v>44061.45</v>
          </cell>
        </row>
        <row r="14">
          <cell r="A14" t="str">
            <v>F1412</v>
          </cell>
          <cell r="B14">
            <v>11000</v>
          </cell>
          <cell r="C14">
            <v>35453.910000000003</v>
          </cell>
          <cell r="D14">
            <v>28427.46</v>
          </cell>
        </row>
        <row r="15">
          <cell r="A15" t="str">
            <v>F1413</v>
          </cell>
          <cell r="B15">
            <v>11000</v>
          </cell>
        </row>
        <row r="16">
          <cell r="A16" t="str">
            <v>F1414</v>
          </cell>
          <cell r="B16">
            <v>11000</v>
          </cell>
          <cell r="C16">
            <v>24.95</v>
          </cell>
        </row>
        <row r="17">
          <cell r="A17" t="str">
            <v>F1800</v>
          </cell>
          <cell r="B17">
            <v>11000</v>
          </cell>
          <cell r="C17">
            <v>960</v>
          </cell>
          <cell r="D17">
            <v>23800</v>
          </cell>
        </row>
        <row r="18">
          <cell r="A18" t="str">
            <v>F1999</v>
          </cell>
          <cell r="B18">
            <v>11000</v>
          </cell>
        </row>
        <row r="19">
          <cell r="A19" t="str">
            <v>F1005</v>
          </cell>
          <cell r="B19">
            <v>11001</v>
          </cell>
          <cell r="C19">
            <v>11500</v>
          </cell>
          <cell r="D19">
            <v>23500</v>
          </cell>
        </row>
        <row r="20">
          <cell r="A20" t="str">
            <v>F1015</v>
          </cell>
          <cell r="B20">
            <v>11001</v>
          </cell>
          <cell r="C20">
            <v>0</v>
          </cell>
        </row>
        <row r="21">
          <cell r="A21" t="str">
            <v>F1020</v>
          </cell>
          <cell r="B21">
            <v>16001</v>
          </cell>
        </row>
        <row r="22">
          <cell r="A22" t="str">
            <v>F1401</v>
          </cell>
          <cell r="B22">
            <v>16001</v>
          </cell>
        </row>
        <row r="23">
          <cell r="A23" t="str">
            <v>F1415</v>
          </cell>
          <cell r="B23">
            <v>16001</v>
          </cell>
          <cell r="C23">
            <v>0</v>
          </cell>
          <cell r="D23">
            <v>550</v>
          </cell>
        </row>
        <row r="24">
          <cell r="A24" t="str">
            <v>F1004</v>
          </cell>
          <cell r="B24">
            <v>16002</v>
          </cell>
        </row>
        <row r="25">
          <cell r="A25" t="str">
            <v>F1006</v>
          </cell>
          <cell r="B25">
            <v>16002</v>
          </cell>
        </row>
        <row r="26">
          <cell r="A26" t="str">
            <v>F1009</v>
          </cell>
          <cell r="B26">
            <v>16002</v>
          </cell>
        </row>
        <row r="27">
          <cell r="A27" t="str">
            <v>F1016</v>
          </cell>
          <cell r="B27">
            <v>16002</v>
          </cell>
          <cell r="C27">
            <v>0</v>
          </cell>
          <cell r="D27">
            <v>7200</v>
          </cell>
        </row>
        <row r="28">
          <cell r="A28" t="str">
            <v>F1019</v>
          </cell>
          <cell r="B28">
            <v>16002</v>
          </cell>
        </row>
        <row r="29">
          <cell r="A29" t="str">
            <v>F1416</v>
          </cell>
          <cell r="B29">
            <v>16002</v>
          </cell>
        </row>
        <row r="30">
          <cell r="A30" t="str">
            <v>F1025</v>
          </cell>
          <cell r="B30">
            <v>17000</v>
          </cell>
        </row>
        <row r="31">
          <cell r="A31" t="str">
            <v>F1080</v>
          </cell>
          <cell r="B31">
            <v>17000</v>
          </cell>
          <cell r="C31">
            <v>500</v>
          </cell>
          <cell r="D31">
            <v>6200</v>
          </cell>
        </row>
        <row r="32">
          <cell r="A32" t="str">
            <v>F1008</v>
          </cell>
          <cell r="B32">
            <v>18000</v>
          </cell>
        </row>
        <row r="33">
          <cell r="A33" t="str">
            <v>F1998</v>
          </cell>
          <cell r="B33">
            <v>18000</v>
          </cell>
        </row>
        <row r="34">
          <cell r="A34" t="str">
            <v>F1500</v>
          </cell>
          <cell r="B34">
            <v>42000</v>
          </cell>
          <cell r="C34">
            <v>0</v>
          </cell>
          <cell r="D34">
            <v>92421.25</v>
          </cell>
        </row>
        <row r="35">
          <cell r="A35" t="str">
            <v>F1501</v>
          </cell>
          <cell r="B35">
            <v>42001</v>
          </cell>
          <cell r="C35">
            <v>2579.37</v>
          </cell>
        </row>
        <row r="36">
          <cell r="A36" t="str">
            <v>F1502</v>
          </cell>
          <cell r="B36">
            <v>42000</v>
          </cell>
        </row>
        <row r="37">
          <cell r="A37" t="str">
            <v>E1013</v>
          </cell>
          <cell r="B37">
            <v>11000</v>
          </cell>
          <cell r="C37">
            <v>12740</v>
          </cell>
          <cell r="D37">
            <v>18000</v>
          </cell>
        </row>
        <row r="38">
          <cell r="A38" t="str">
            <v>E1019</v>
          </cell>
          <cell r="B38">
            <v>11000</v>
          </cell>
          <cell r="C38">
            <v>6187.5</v>
          </cell>
          <cell r="D38">
            <v>17562.5</v>
          </cell>
        </row>
        <row r="39">
          <cell r="A39" t="str">
            <v>E1023</v>
          </cell>
          <cell r="B39">
            <v>11000</v>
          </cell>
          <cell r="C39">
            <v>17119.37</v>
          </cell>
          <cell r="D39">
            <v>58674</v>
          </cell>
        </row>
        <row r="40">
          <cell r="A40" t="str">
            <v>E1028</v>
          </cell>
          <cell r="B40">
            <v>11000</v>
          </cell>
          <cell r="C40">
            <v>19119.849999999999</v>
          </cell>
        </row>
        <row r="41">
          <cell r="A41" t="str">
            <v>E1036</v>
          </cell>
          <cell r="B41">
            <v>11000</v>
          </cell>
          <cell r="C41">
            <v>11082</v>
          </cell>
          <cell r="D41">
            <v>7890</v>
          </cell>
        </row>
        <row r="42">
          <cell r="A42" t="str">
            <v>E1038</v>
          </cell>
          <cell r="B42">
            <v>11000</v>
          </cell>
          <cell r="D42">
            <v>147623</v>
          </cell>
        </row>
        <row r="43">
          <cell r="A43" t="str">
            <v>E1045</v>
          </cell>
          <cell r="B43">
            <v>11000</v>
          </cell>
          <cell r="C43">
            <v>400</v>
          </cell>
        </row>
        <row r="44">
          <cell r="A44" t="str">
            <v>E1046</v>
          </cell>
          <cell r="B44">
            <v>11000</v>
          </cell>
          <cell r="C44">
            <v>24482.87</v>
          </cell>
          <cell r="D44">
            <v>29764.799999999999</v>
          </cell>
        </row>
        <row r="45">
          <cell r="A45" t="str">
            <v>E1056</v>
          </cell>
          <cell r="B45">
            <v>11000</v>
          </cell>
          <cell r="C45">
            <v>64500</v>
          </cell>
          <cell r="D45">
            <v>6800</v>
          </cell>
        </row>
        <row r="46">
          <cell r="A46" t="str">
            <v>E1081</v>
          </cell>
          <cell r="B46">
            <v>11000</v>
          </cell>
          <cell r="C46">
            <v>5432.29</v>
          </cell>
          <cell r="D46">
            <v>2415.71</v>
          </cell>
        </row>
        <row r="47">
          <cell r="A47" t="str">
            <v>E1063</v>
          </cell>
          <cell r="B47">
            <v>11000</v>
          </cell>
          <cell r="C47">
            <v>2375</v>
          </cell>
          <cell r="D47">
            <v>17875</v>
          </cell>
        </row>
        <row r="48">
          <cell r="A48" t="str">
            <v>E1064</v>
          </cell>
          <cell r="B48">
            <v>11000</v>
          </cell>
          <cell r="C48">
            <v>17800</v>
          </cell>
          <cell r="D48">
            <v>12200</v>
          </cell>
        </row>
        <row r="49">
          <cell r="A49" t="str">
            <v>E1066</v>
          </cell>
          <cell r="B49">
            <v>11000</v>
          </cell>
          <cell r="C49">
            <v>26894</v>
          </cell>
          <cell r="D49">
            <v>10806</v>
          </cell>
        </row>
        <row r="50">
          <cell r="A50" t="str">
            <v>E1071</v>
          </cell>
          <cell r="B50">
            <v>11000</v>
          </cell>
          <cell r="C50">
            <v>4985</v>
          </cell>
        </row>
        <row r="51">
          <cell r="A51" t="str">
            <v>E1079</v>
          </cell>
          <cell r="B51">
            <v>11000</v>
          </cell>
          <cell r="C51">
            <v>152439.53</v>
          </cell>
        </row>
        <row r="52">
          <cell r="A52" t="str">
            <v>E1802</v>
          </cell>
          <cell r="B52">
            <v>11000</v>
          </cell>
          <cell r="C52">
            <v>43353</v>
          </cell>
          <cell r="D52">
            <v>15935.34</v>
          </cell>
        </row>
        <row r="53">
          <cell r="A53" t="str">
            <v>E1804</v>
          </cell>
          <cell r="B53">
            <v>11000</v>
          </cell>
          <cell r="C53">
            <v>998</v>
          </cell>
        </row>
        <row r="54">
          <cell r="A54" t="str">
            <v>E1807</v>
          </cell>
          <cell r="B54">
            <v>11000</v>
          </cell>
          <cell r="D54">
            <v>219781.51</v>
          </cell>
        </row>
        <row r="55">
          <cell r="A55" t="str">
            <v>E1021</v>
          </cell>
          <cell r="B55">
            <v>11000</v>
          </cell>
        </row>
        <row r="56">
          <cell r="A56" t="str">
            <v>E1023</v>
          </cell>
          <cell r="B56">
            <v>11000</v>
          </cell>
        </row>
        <row r="57">
          <cell r="A57" t="str">
            <v>E1035</v>
          </cell>
          <cell r="B57">
            <v>11000</v>
          </cell>
        </row>
        <row r="58">
          <cell r="A58" t="str">
            <v>E1040</v>
          </cell>
          <cell r="B58">
            <v>11000</v>
          </cell>
          <cell r="C58">
            <v>400</v>
          </cell>
        </row>
        <row r="59">
          <cell r="A59" t="str">
            <v>E1042</v>
          </cell>
          <cell r="B59">
            <v>11000</v>
          </cell>
        </row>
        <row r="60">
          <cell r="A60" t="str">
            <v>E1045</v>
          </cell>
          <cell r="B60">
            <v>11000</v>
          </cell>
        </row>
        <row r="61">
          <cell r="A61" t="str">
            <v>E1068</v>
          </cell>
          <cell r="B61">
            <v>11000</v>
          </cell>
          <cell r="D61">
            <v>115504</v>
          </cell>
        </row>
        <row r="62">
          <cell r="A62" t="str">
            <v>E1653</v>
          </cell>
          <cell r="B62">
            <v>14000</v>
          </cell>
          <cell r="C62">
            <v>23869.05</v>
          </cell>
          <cell r="D62">
            <v>385.5</v>
          </cell>
        </row>
        <row r="63">
          <cell r="A63" t="str">
            <v>E1654</v>
          </cell>
          <cell r="B63">
            <v>14000</v>
          </cell>
          <cell r="D63">
            <v>11450</v>
          </cell>
        </row>
        <row r="64">
          <cell r="A64" t="str">
            <v>E1655</v>
          </cell>
          <cell r="B64">
            <v>14000</v>
          </cell>
          <cell r="C64">
            <v>5560.1</v>
          </cell>
        </row>
        <row r="65">
          <cell r="A65" t="str">
            <v>E1657</v>
          </cell>
          <cell r="B65">
            <v>14000</v>
          </cell>
          <cell r="C65">
            <v>1000</v>
          </cell>
        </row>
        <row r="66">
          <cell r="A66" t="str">
            <v>E1696</v>
          </cell>
          <cell r="B66">
            <v>14000</v>
          </cell>
          <cell r="D66">
            <v>301328.48</v>
          </cell>
        </row>
        <row r="67">
          <cell r="A67" t="str">
            <v>E1697</v>
          </cell>
          <cell r="B67">
            <v>14000</v>
          </cell>
          <cell r="D67">
            <v>419148</v>
          </cell>
        </row>
        <row r="68">
          <cell r="A68" t="str">
            <v>E1002</v>
          </cell>
          <cell r="B68">
            <v>16001</v>
          </cell>
          <cell r="C68">
            <v>0</v>
          </cell>
          <cell r="D68">
            <v>429345</v>
          </cell>
        </row>
        <row r="69">
          <cell r="A69" t="str">
            <v>E1008</v>
          </cell>
          <cell r="B69">
            <v>16001</v>
          </cell>
          <cell r="C69">
            <v>120697</v>
          </cell>
        </row>
        <row r="70">
          <cell r="A70" t="str">
            <v>E1011</v>
          </cell>
          <cell r="B70">
            <v>16001</v>
          </cell>
          <cell r="C70">
            <v>0</v>
          </cell>
        </row>
        <row r="71">
          <cell r="A71" t="str">
            <v>E1012</v>
          </cell>
          <cell r="B71">
            <v>16001</v>
          </cell>
          <cell r="D71">
            <v>757352</v>
          </cell>
        </row>
        <row r="72">
          <cell r="A72" t="str">
            <v>E1013</v>
          </cell>
          <cell r="B72">
            <v>16001</v>
          </cell>
          <cell r="C72">
            <v>850</v>
          </cell>
        </row>
        <row r="73">
          <cell r="A73" t="str">
            <v>E1030</v>
          </cell>
          <cell r="B73">
            <v>16001</v>
          </cell>
          <cell r="C73">
            <v>13889.29</v>
          </cell>
          <cell r="D73">
            <v>26532.42</v>
          </cell>
        </row>
        <row r="74">
          <cell r="A74" t="str">
            <v>E1401</v>
          </cell>
          <cell r="B74">
            <v>16001</v>
          </cell>
        </row>
        <row r="75">
          <cell r="A75" t="str">
            <v>E1402</v>
          </cell>
          <cell r="B75">
            <v>16001</v>
          </cell>
          <cell r="D75">
            <v>43313</v>
          </cell>
        </row>
        <row r="76">
          <cell r="A76" t="str">
            <v>E1038</v>
          </cell>
          <cell r="B76">
            <v>16001</v>
          </cell>
          <cell r="C76">
            <v>0</v>
          </cell>
          <cell r="D76">
            <v>95146</v>
          </cell>
        </row>
        <row r="77">
          <cell r="A77" t="str">
            <v>E1018</v>
          </cell>
          <cell r="B77">
            <v>17000</v>
          </cell>
          <cell r="C77">
            <v>95130</v>
          </cell>
          <cell r="D77">
            <v>104870</v>
          </cell>
        </row>
        <row r="78">
          <cell r="A78" t="str">
            <v>E1041</v>
          </cell>
          <cell r="B78">
            <v>17000</v>
          </cell>
        </row>
        <row r="79">
          <cell r="A79" t="str">
            <v>E1045</v>
          </cell>
          <cell r="B79">
            <v>17000</v>
          </cell>
        </row>
        <row r="80">
          <cell r="A80" t="str">
            <v>E1046</v>
          </cell>
          <cell r="B80">
            <v>17000</v>
          </cell>
          <cell r="C80">
            <v>714.28</v>
          </cell>
          <cell r="D80">
            <v>4018</v>
          </cell>
        </row>
        <row r="81">
          <cell r="A81" t="str">
            <v>E1055</v>
          </cell>
          <cell r="B81">
            <v>17000</v>
          </cell>
        </row>
        <row r="82">
          <cell r="A82" t="str">
            <v>E1066</v>
          </cell>
          <cell r="B82">
            <v>17000</v>
          </cell>
          <cell r="D82">
            <v>12390</v>
          </cell>
        </row>
        <row r="83">
          <cell r="A83" t="str">
            <v>E1074</v>
          </cell>
          <cell r="B83">
            <v>17000</v>
          </cell>
        </row>
        <row r="84">
          <cell r="A84" t="str">
            <v>E1405</v>
          </cell>
          <cell r="B84">
            <v>17000</v>
          </cell>
        </row>
        <row r="85">
          <cell r="A85" t="str">
            <v>E1406</v>
          </cell>
          <cell r="B85">
            <v>17000</v>
          </cell>
        </row>
        <row r="86">
          <cell r="A86" t="str">
            <v>E1407</v>
          </cell>
          <cell r="B86">
            <v>17000</v>
          </cell>
        </row>
        <row r="87">
          <cell r="A87" t="str">
            <v>E1408</v>
          </cell>
          <cell r="B87">
            <v>17000</v>
          </cell>
        </row>
        <row r="88">
          <cell r="A88" t="str">
            <v>E1409</v>
          </cell>
          <cell r="B88">
            <v>17000</v>
          </cell>
        </row>
        <row r="89">
          <cell r="A89" t="str">
            <v>E1410</v>
          </cell>
          <cell r="B89">
            <v>17000</v>
          </cell>
        </row>
        <row r="90">
          <cell r="A90" t="str">
            <v>E1411</v>
          </cell>
          <cell r="B90">
            <v>17000</v>
          </cell>
        </row>
        <row r="91">
          <cell r="A91" t="str">
            <v>E1413</v>
          </cell>
          <cell r="B91">
            <v>17000</v>
          </cell>
        </row>
        <row r="92">
          <cell r="A92" t="str">
            <v>E1415</v>
          </cell>
          <cell r="B92">
            <v>17000</v>
          </cell>
          <cell r="C92">
            <v>3600</v>
          </cell>
          <cell r="D92">
            <v>8399.7000000000007</v>
          </cell>
        </row>
        <row r="93">
          <cell r="A93" t="str">
            <v>E1800</v>
          </cell>
          <cell r="B93">
            <v>17000</v>
          </cell>
          <cell r="C93">
            <v>64106.89</v>
          </cell>
          <cell r="D93">
            <v>15724.05</v>
          </cell>
        </row>
        <row r="94">
          <cell r="A94" t="str">
            <v>E1801</v>
          </cell>
          <cell r="B94">
            <v>17000</v>
          </cell>
          <cell r="C94">
            <v>71500.02</v>
          </cell>
        </row>
        <row r="95">
          <cell r="A95" t="str">
            <v>E1999</v>
          </cell>
          <cell r="B95">
            <v>17000</v>
          </cell>
        </row>
        <row r="96">
          <cell r="A96" t="str">
            <v>E1030</v>
          </cell>
          <cell r="B96">
            <v>18000</v>
          </cell>
          <cell r="D96">
            <v>3252</v>
          </cell>
        </row>
        <row r="97">
          <cell r="A97" t="str">
            <v>E1808</v>
          </cell>
          <cell r="B97">
            <v>18000</v>
          </cell>
          <cell r="D97">
            <v>357620.42</v>
          </cell>
        </row>
        <row r="98">
          <cell r="A98" t="str">
            <v>E1032</v>
          </cell>
          <cell r="B98">
            <v>42000</v>
          </cell>
        </row>
        <row r="99">
          <cell r="A99" t="str">
            <v>E1048</v>
          </cell>
          <cell r="B99">
            <v>42000</v>
          </cell>
        </row>
        <row r="100">
          <cell r="A100" t="str">
            <v>E1500</v>
          </cell>
          <cell r="B100">
            <v>42000</v>
          </cell>
          <cell r="C100">
            <v>13915.89</v>
          </cell>
          <cell r="D100">
            <v>7820.48</v>
          </cell>
        </row>
        <row r="101">
          <cell r="A101" t="str">
            <v>E1501</v>
          </cell>
          <cell r="B101">
            <v>42000</v>
          </cell>
        </row>
        <row r="102">
          <cell r="A102" t="str">
            <v>E1504</v>
          </cell>
          <cell r="B102">
            <v>42001</v>
          </cell>
          <cell r="C102">
            <v>13936.9</v>
          </cell>
        </row>
        <row r="103">
          <cell r="A103" t="str">
            <v>E1505</v>
          </cell>
          <cell r="B103">
            <v>42000</v>
          </cell>
        </row>
        <row r="104">
          <cell r="A104" t="str">
            <v>E1507</v>
          </cell>
          <cell r="B104">
            <v>42000</v>
          </cell>
          <cell r="C104">
            <v>2050</v>
          </cell>
        </row>
        <row r="105">
          <cell r="A105" t="str">
            <v>E1508</v>
          </cell>
          <cell r="B105">
            <v>42000</v>
          </cell>
        </row>
        <row r="106">
          <cell r="A106" t="str">
            <v>E1509</v>
          </cell>
          <cell r="B106">
            <v>42000</v>
          </cell>
          <cell r="C106">
            <v>1200</v>
          </cell>
        </row>
        <row r="107">
          <cell r="A107" t="str">
            <v>E1510</v>
          </cell>
          <cell r="B107">
            <v>42000</v>
          </cell>
          <cell r="C107">
            <v>34209.519999999997</v>
          </cell>
        </row>
        <row r="108">
          <cell r="A108" t="str">
            <v>E1806</v>
          </cell>
          <cell r="B108">
            <v>42000</v>
          </cell>
          <cell r="C108">
            <v>15400</v>
          </cell>
        </row>
        <row r="109">
          <cell r="A109" t="str">
            <v>E1400</v>
          </cell>
          <cell r="B109">
            <v>62000</v>
          </cell>
          <cell r="C109">
            <v>0</v>
          </cell>
          <cell r="D109">
            <v>69523.350000000006</v>
          </cell>
        </row>
        <row r="110">
          <cell r="A110" t="str">
            <v>E1034</v>
          </cell>
          <cell r="B110">
            <v>64001</v>
          </cell>
          <cell r="C110">
            <v>9352.5</v>
          </cell>
          <cell r="D110">
            <v>3679.25</v>
          </cell>
        </row>
        <row r="111">
          <cell r="A111" t="str">
            <v>E1600</v>
          </cell>
          <cell r="B111">
            <v>64001</v>
          </cell>
          <cell r="C111">
            <v>0</v>
          </cell>
          <cell r="D111">
            <v>32013.62</v>
          </cell>
        </row>
        <row r="112">
          <cell r="A112" t="str">
            <v>E1601</v>
          </cell>
          <cell r="B112">
            <v>64001</v>
          </cell>
          <cell r="C112">
            <v>12896.45</v>
          </cell>
          <cell r="D112">
            <v>15500.99</v>
          </cell>
        </row>
        <row r="113">
          <cell r="A113" t="str">
            <v>E1602</v>
          </cell>
          <cell r="B113">
            <v>64001</v>
          </cell>
          <cell r="C113">
            <v>0</v>
          </cell>
          <cell r="D113">
            <v>200551.38</v>
          </cell>
        </row>
        <row r="114">
          <cell r="A114" t="str">
            <v>E1603</v>
          </cell>
          <cell r="B114">
            <v>64001</v>
          </cell>
          <cell r="C114">
            <v>111893.06</v>
          </cell>
          <cell r="D114">
            <v>72868.84</v>
          </cell>
        </row>
        <row r="115">
          <cell r="A115" t="str">
            <v>E1604</v>
          </cell>
          <cell r="B115">
            <v>64001</v>
          </cell>
          <cell r="C115">
            <v>162599.79999999999</v>
          </cell>
          <cell r="D115">
            <v>7860.43</v>
          </cell>
        </row>
        <row r="116">
          <cell r="A116" t="str">
            <v>E1605</v>
          </cell>
          <cell r="B116">
            <v>64001</v>
          </cell>
          <cell r="C116">
            <v>30903.99</v>
          </cell>
          <cell r="D116">
            <v>226700.55</v>
          </cell>
        </row>
        <row r="117">
          <cell r="A117" t="str">
            <v>E1606</v>
          </cell>
          <cell r="B117">
            <v>64001</v>
          </cell>
          <cell r="C117">
            <v>6345.08</v>
          </cell>
          <cell r="D117">
            <v>4900</v>
          </cell>
        </row>
        <row r="118">
          <cell r="A118" t="str">
            <v>E1607</v>
          </cell>
          <cell r="B118">
            <v>64001</v>
          </cell>
          <cell r="C118">
            <v>9686.61</v>
          </cell>
        </row>
        <row r="119">
          <cell r="A119" t="str">
            <v>E1608</v>
          </cell>
          <cell r="B119">
            <v>64001</v>
          </cell>
          <cell r="C119">
            <v>47428.09</v>
          </cell>
          <cell r="D119">
            <v>7151.87</v>
          </cell>
        </row>
        <row r="120">
          <cell r="A120" t="str">
            <v>E1609</v>
          </cell>
          <cell r="B120">
            <v>64001</v>
          </cell>
        </row>
        <row r="121">
          <cell r="A121" t="str">
            <v>D1032</v>
          </cell>
          <cell r="B121">
            <v>11000</v>
          </cell>
          <cell r="C121">
            <v>0</v>
          </cell>
        </row>
        <row r="122">
          <cell r="A122" t="str">
            <v>D1090</v>
          </cell>
          <cell r="B122">
            <v>11000</v>
          </cell>
          <cell r="D122">
            <v>2250</v>
          </cell>
        </row>
        <row r="123">
          <cell r="A123" t="str">
            <v>D1414</v>
          </cell>
          <cell r="B123">
            <v>11000</v>
          </cell>
          <cell r="D123">
            <v>8248</v>
          </cell>
        </row>
        <row r="124">
          <cell r="A124" t="str">
            <v>D1999</v>
          </cell>
          <cell r="B124">
            <v>11000</v>
          </cell>
          <cell r="C124">
            <v>0</v>
          </cell>
          <cell r="D124">
            <v>371.2</v>
          </cell>
        </row>
        <row r="125">
          <cell r="A125" t="str">
            <v>D1654</v>
          </cell>
          <cell r="B125">
            <v>14000</v>
          </cell>
          <cell r="D125">
            <v>1637.4</v>
          </cell>
        </row>
        <row r="126">
          <cell r="A126" t="str">
            <v>D1402</v>
          </cell>
          <cell r="B126">
            <v>16001</v>
          </cell>
        </row>
        <row r="127">
          <cell r="A127" t="str">
            <v>D1908</v>
          </cell>
          <cell r="B127">
            <v>16001</v>
          </cell>
          <cell r="D127">
            <v>8907</v>
          </cell>
        </row>
        <row r="128">
          <cell r="A128" t="str">
            <v>D1403</v>
          </cell>
          <cell r="B128">
            <v>16001</v>
          </cell>
        </row>
        <row r="129">
          <cell r="A129" t="str">
            <v>D1028</v>
          </cell>
          <cell r="B129">
            <v>16001</v>
          </cell>
        </row>
        <row r="130">
          <cell r="A130" t="str">
            <v>D1413</v>
          </cell>
          <cell r="B130">
            <v>16001</v>
          </cell>
        </row>
        <row r="131">
          <cell r="A131" t="str">
            <v>D1036</v>
          </cell>
          <cell r="B131">
            <v>17000</v>
          </cell>
        </row>
        <row r="132">
          <cell r="A132" t="str">
            <v>D1039</v>
          </cell>
          <cell r="B132">
            <v>17000</v>
          </cell>
        </row>
        <row r="133">
          <cell r="A133" t="str">
            <v>D1070</v>
          </cell>
          <cell r="B133">
            <v>17000</v>
          </cell>
        </row>
        <row r="134">
          <cell r="A134" t="str">
            <v>D1102</v>
          </cell>
          <cell r="B134">
            <v>17000</v>
          </cell>
        </row>
        <row r="135">
          <cell r="A135" t="str">
            <v>D1413</v>
          </cell>
          <cell r="B135">
            <v>17000</v>
          </cell>
          <cell r="D135">
            <v>1476.52</v>
          </cell>
        </row>
        <row r="136">
          <cell r="A136" t="str">
            <v>D1069</v>
          </cell>
          <cell r="B136">
            <v>42000</v>
          </cell>
        </row>
        <row r="137">
          <cell r="A137" t="str">
            <v>D1098</v>
          </cell>
          <cell r="B137">
            <v>42000</v>
          </cell>
          <cell r="C137">
            <v>43.8</v>
          </cell>
          <cell r="D137">
            <v>1693.9</v>
          </cell>
        </row>
        <row r="138">
          <cell r="A138" t="str">
            <v>D1502</v>
          </cell>
          <cell r="B138">
            <v>42000</v>
          </cell>
          <cell r="C138">
            <v>202299</v>
          </cell>
        </row>
        <row r="139">
          <cell r="A139" t="str">
            <v>D1506</v>
          </cell>
          <cell r="B139">
            <v>42000</v>
          </cell>
        </row>
        <row r="140">
          <cell r="A140" t="str">
            <v>D1507</v>
          </cell>
          <cell r="B140">
            <v>42000</v>
          </cell>
        </row>
        <row r="141">
          <cell r="A141" t="str">
            <v>D1508</v>
          </cell>
          <cell r="B141">
            <v>42001</v>
          </cell>
        </row>
        <row r="142">
          <cell r="A142" t="str">
            <v>D1044</v>
          </cell>
          <cell r="B142">
            <v>64000</v>
          </cell>
        </row>
        <row r="143">
          <cell r="A143" t="str">
            <v>D1404</v>
          </cell>
          <cell r="B143">
            <v>64001</v>
          </cell>
        </row>
        <row r="144">
          <cell r="A144" t="str">
            <v>D1403</v>
          </cell>
          <cell r="B144">
            <v>64001</v>
          </cell>
        </row>
        <row r="145">
          <cell r="A145" t="str">
            <v>D1042</v>
          </cell>
          <cell r="B145">
            <v>64001</v>
          </cell>
        </row>
        <row r="146">
          <cell r="A146" t="str">
            <v>D1052</v>
          </cell>
          <cell r="B146">
            <v>64001</v>
          </cell>
        </row>
        <row r="147">
          <cell r="A147" t="str">
            <v>D1059</v>
          </cell>
          <cell r="B147">
            <v>64001</v>
          </cell>
        </row>
        <row r="148">
          <cell r="A148" t="str">
            <v>D1084</v>
          </cell>
          <cell r="B148">
            <v>64001</v>
          </cell>
        </row>
        <row r="149">
          <cell r="A149" t="str">
            <v>D1085</v>
          </cell>
          <cell r="B149">
            <v>64001</v>
          </cell>
        </row>
        <row r="150">
          <cell r="A150" t="str">
            <v>D1416</v>
          </cell>
          <cell r="B150">
            <v>64001</v>
          </cell>
        </row>
        <row r="151">
          <cell r="A151" t="str">
            <v>D1417</v>
          </cell>
          <cell r="B151">
            <v>64001</v>
          </cell>
          <cell r="C151">
            <v>30398.23</v>
          </cell>
          <cell r="D151">
            <v>49601.77</v>
          </cell>
        </row>
        <row r="152">
          <cell r="A152" t="str">
            <v>D1060</v>
          </cell>
          <cell r="B152">
            <v>64001</v>
          </cell>
        </row>
        <row r="153">
          <cell r="A153" t="str">
            <v>D1600</v>
          </cell>
          <cell r="B153">
            <v>64001</v>
          </cell>
          <cell r="C153">
            <v>79445</v>
          </cell>
          <cell r="D153">
            <v>99016.17</v>
          </cell>
        </row>
        <row r="154">
          <cell r="A154" t="str">
            <v>D1601</v>
          </cell>
          <cell r="B154">
            <v>64001</v>
          </cell>
          <cell r="C154">
            <v>12141.32</v>
          </cell>
          <cell r="D154">
            <v>41404.949999999997</v>
          </cell>
        </row>
        <row r="155">
          <cell r="A155" t="str">
            <v>D1602</v>
          </cell>
          <cell r="B155">
            <v>64001</v>
          </cell>
        </row>
        <row r="156">
          <cell r="A156" t="str">
            <v>D1603</v>
          </cell>
          <cell r="B156">
            <v>64001</v>
          </cell>
        </row>
        <row r="157">
          <cell r="A157" t="str">
            <v>D1604</v>
          </cell>
          <cell r="B157">
            <v>64001</v>
          </cell>
        </row>
        <row r="158">
          <cell r="A158" t="str">
            <v>D1605</v>
          </cell>
          <cell r="B158">
            <v>64001</v>
          </cell>
          <cell r="C158">
            <v>129123.58</v>
          </cell>
          <cell r="D158">
            <v>23593.91</v>
          </cell>
        </row>
        <row r="159">
          <cell r="A159" t="str">
            <v>D1606</v>
          </cell>
          <cell r="B159">
            <v>64001</v>
          </cell>
          <cell r="C159">
            <v>74149.919999999998</v>
          </cell>
          <cell r="D159">
            <v>7456.94</v>
          </cell>
        </row>
        <row r="160">
          <cell r="A160" t="str">
            <v>D1607</v>
          </cell>
          <cell r="B160">
            <v>64001</v>
          </cell>
        </row>
        <row r="161">
          <cell r="A161" t="str">
            <v>D1608</v>
          </cell>
          <cell r="B161">
            <v>64001</v>
          </cell>
        </row>
        <row r="162">
          <cell r="A162" t="str">
            <v>D1609</v>
          </cell>
          <cell r="B162">
            <v>64001</v>
          </cell>
        </row>
        <row r="163">
          <cell r="A163" t="str">
            <v>D1610</v>
          </cell>
          <cell r="B163">
            <v>64001</v>
          </cell>
          <cell r="D163">
            <v>1400</v>
          </cell>
        </row>
        <row r="164">
          <cell r="A164" t="str">
            <v>D1611</v>
          </cell>
          <cell r="B164">
            <v>64001</v>
          </cell>
          <cell r="D164">
            <v>399.95</v>
          </cell>
        </row>
        <row r="165">
          <cell r="A165" t="str">
            <v>D1612</v>
          </cell>
          <cell r="B165">
            <v>64001</v>
          </cell>
        </row>
        <row r="166">
          <cell r="A166" t="str">
            <v>D1613</v>
          </cell>
          <cell r="B166">
            <v>64001</v>
          </cell>
        </row>
        <row r="167">
          <cell r="A167" t="str">
            <v>C1001</v>
          </cell>
          <cell r="B167">
            <v>11000</v>
          </cell>
          <cell r="D167">
            <v>28048.22</v>
          </cell>
        </row>
        <row r="168">
          <cell r="A168" t="str">
            <v>C1069</v>
          </cell>
          <cell r="B168">
            <v>11000</v>
          </cell>
          <cell r="D168">
            <v>1076.8599999999999</v>
          </cell>
        </row>
        <row r="169">
          <cell r="A169" t="str">
            <v>C1407</v>
          </cell>
          <cell r="B169">
            <v>11000</v>
          </cell>
          <cell r="D169">
            <v>32698</v>
          </cell>
        </row>
        <row r="170">
          <cell r="A170" t="str">
            <v>C1021</v>
          </cell>
          <cell r="B170">
            <v>16000</v>
          </cell>
          <cell r="D170">
            <v>2800</v>
          </cell>
        </row>
        <row r="171">
          <cell r="A171" t="str">
            <v>C1051</v>
          </cell>
          <cell r="B171">
            <v>18000</v>
          </cell>
          <cell r="D171">
            <v>4096</v>
          </cell>
        </row>
        <row r="172">
          <cell r="A172" t="str">
            <v>C1505</v>
          </cell>
          <cell r="B172">
            <v>42001</v>
          </cell>
        </row>
        <row r="173">
          <cell r="A173" t="str">
            <v>C1703</v>
          </cell>
          <cell r="B173">
            <v>64000</v>
          </cell>
        </row>
        <row r="174">
          <cell r="A174" t="str">
            <v>C1072</v>
          </cell>
          <cell r="B174">
            <v>64001</v>
          </cell>
        </row>
        <row r="175">
          <cell r="A175" t="str">
            <v>C1086</v>
          </cell>
          <cell r="B175">
            <v>64001</v>
          </cell>
        </row>
        <row r="176">
          <cell r="A176" t="str">
            <v>C1413</v>
          </cell>
          <cell r="B176">
            <v>64001</v>
          </cell>
        </row>
        <row r="177">
          <cell r="A177" t="str">
            <v>C1702</v>
          </cell>
          <cell r="B177">
            <v>64001</v>
          </cell>
        </row>
        <row r="178">
          <cell r="A178" t="str">
            <v>C1706</v>
          </cell>
          <cell r="B178">
            <v>64001</v>
          </cell>
        </row>
        <row r="179">
          <cell r="A179" t="str">
            <v>C1708</v>
          </cell>
          <cell r="B179">
            <v>64001</v>
          </cell>
        </row>
        <row r="180">
          <cell r="A180" t="str">
            <v>C1710</v>
          </cell>
          <cell r="B180">
            <v>64001</v>
          </cell>
        </row>
        <row r="181">
          <cell r="A181" t="str">
            <v>C1711</v>
          </cell>
          <cell r="B181">
            <v>64001</v>
          </cell>
        </row>
        <row r="182">
          <cell r="A182" t="str">
            <v>C1713</v>
          </cell>
          <cell r="B182">
            <v>64001</v>
          </cell>
        </row>
        <row r="183">
          <cell r="A183" t="str">
            <v>C1714</v>
          </cell>
          <cell r="B183">
            <v>64001</v>
          </cell>
        </row>
        <row r="184">
          <cell r="A184" t="str">
            <v>B1008</v>
          </cell>
          <cell r="B184">
            <v>16000</v>
          </cell>
          <cell r="D184">
            <v>540</v>
          </cell>
        </row>
        <row r="185">
          <cell r="A185" t="str">
            <v>A1301</v>
          </cell>
          <cell r="B185">
            <v>17000</v>
          </cell>
          <cell r="D185">
            <v>53000</v>
          </cell>
        </row>
        <row r="186">
          <cell r="A186" t="str">
            <v>A1304</v>
          </cell>
          <cell r="B186">
            <v>17000</v>
          </cell>
        </row>
        <row r="187">
          <cell r="A187" t="str">
            <v>B1043</v>
          </cell>
          <cell r="B187">
            <v>17000</v>
          </cell>
        </row>
        <row r="188">
          <cell r="A188" t="str">
            <v>B1071</v>
          </cell>
          <cell r="B188">
            <v>17000</v>
          </cell>
          <cell r="C188">
            <v>2232.41</v>
          </cell>
        </row>
        <row r="189">
          <cell r="A189" t="str">
            <v>A1518</v>
          </cell>
          <cell r="B189">
            <v>42000</v>
          </cell>
          <cell r="C189">
            <v>94587</v>
          </cell>
        </row>
        <row r="190">
          <cell r="A190" t="str">
            <v>A1519</v>
          </cell>
          <cell r="B190">
            <v>42000</v>
          </cell>
          <cell r="D190">
            <v>77700</v>
          </cell>
        </row>
        <row r="191">
          <cell r="A191" t="str">
            <v>B1058</v>
          </cell>
          <cell r="B191">
            <v>64100</v>
          </cell>
        </row>
        <row r="192">
          <cell r="A192" t="str">
            <v>A1306</v>
          </cell>
          <cell r="B192">
            <v>64000</v>
          </cell>
        </row>
        <row r="193">
          <cell r="A193" t="str">
            <v>A1307</v>
          </cell>
          <cell r="B193">
            <v>64000</v>
          </cell>
        </row>
        <row r="194">
          <cell r="A194" t="str">
            <v>A1076</v>
          </cell>
          <cell r="B194">
            <v>64000</v>
          </cell>
          <cell r="C194">
            <v>0</v>
          </cell>
          <cell r="D194">
            <v>545.67999999999995</v>
          </cell>
        </row>
        <row r="195">
          <cell r="A195" t="str">
            <v>A1076</v>
          </cell>
          <cell r="B195">
            <v>11000</v>
          </cell>
          <cell r="C195">
            <v>30963</v>
          </cell>
          <cell r="D195">
            <v>7310</v>
          </cell>
        </row>
      </sheetData>
      <sheetData sheetId="9" refreshError="1"/>
      <sheetData sheetId="1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 2"/>
      <sheetName val="Form 1"/>
      <sheetName val="FORM 1 Campus Safety"/>
      <sheetName val="Form 1FAC"/>
      <sheetName val="Form OIT"/>
      <sheetName val="Form 1 VP Campus Services"/>
      <sheetName val="Form 1 SRVPAF Fin Services"/>
      <sheetName val="Form SRVPAF ISRMO"/>
      <sheetName val="Form 1 SRVPAF REDO"/>
      <sheetName val="EVP A&amp;F"/>
      <sheetName val="DETAIL"/>
      <sheetName val="Form 1 AVP IRM"/>
      <sheetName val="Sheet1"/>
      <sheetName val="Sheet3"/>
      <sheetName val="Sheet4"/>
    </sheetNames>
    <sheetDataSet>
      <sheetData sheetId="0"/>
      <sheetData sheetId="1"/>
      <sheetData sheetId="2">
        <row r="11">
          <cell r="E11">
            <v>5670865</v>
          </cell>
        </row>
      </sheetData>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Division Summary"/>
      <sheetName val="Reserves detail"/>
      <sheetName val="Summary by Dept"/>
      <sheetName val="Summart by Fund"/>
      <sheetName val="Reduction Summart by Fund "/>
      <sheetName val="Summary by BA#"/>
      <sheetName val="Reserves Summary"/>
      <sheetName val="BA 11A  ICR Incentive for FY10"/>
      <sheetName val="From Reserves - Adjustments"/>
      <sheetName val="MarBA"/>
      <sheetName val="6% budget cut details"/>
      <sheetName val="Orig Budget by Funding"/>
      <sheetName val="Sch 1D from Jan 2009 Rpt"/>
      <sheetName val="Detail"/>
      <sheetName val="By Dept Number"/>
      <sheetName val="FY09 SalPool REVISED"/>
      <sheetName val="FY09 SalPool 2.5% PreCorrection"/>
      <sheetName val="Fund Sources"/>
      <sheetName val="Fund Source Data"/>
      <sheetName val="Reserves Original Budg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TRI_C"/>
      <sheetName val="GTRI_D"/>
      <sheetName val="GTRI_E"/>
      <sheetName val="GTRI_E1"/>
      <sheetName val="GTRI_F"/>
      <sheetName val="GTRI_J"/>
      <sheetName val="GTRI_K"/>
      <sheetName val="NOT USED&gt;&gt;&gt;"/>
      <sheetName val="allocation change"/>
      <sheetName val="SCH_G"/>
      <sheetName val="PROPBUD3"/>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ISELIST"/>
      <sheetName val="SUMMARY"/>
    </sheetNames>
    <sheetDataSet>
      <sheetData sheetId="0">
        <row r="609">
          <cell r="I609">
            <v>0</v>
          </cell>
        </row>
      </sheetData>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C81"/>
  <sheetViews>
    <sheetView showGridLines="0" tabSelected="1" zoomScale="130" zoomScaleNormal="130" zoomScaleSheetLayoutView="120" zoomScalePageLayoutView="130" workbookViewId="0">
      <selection sqref="A1:D1"/>
    </sheetView>
  </sheetViews>
  <sheetFormatPr defaultColWidth="8.85546875" defaultRowHeight="15" x14ac:dyDescent="0.25"/>
  <cols>
    <col min="1" max="1" width="27.7109375" customWidth="1"/>
    <col min="2" max="2" width="22" customWidth="1"/>
    <col min="3" max="3" width="39.140625" customWidth="1"/>
    <col min="4" max="4" width="15.7109375" customWidth="1"/>
    <col min="5" max="5" width="3.140625" customWidth="1"/>
    <col min="6" max="575" width="8.85546875" style="1"/>
  </cols>
  <sheetData>
    <row r="1" spans="1:575" ht="21" x14ac:dyDescent="0.35">
      <c r="A1" s="65" t="s">
        <v>38</v>
      </c>
      <c r="B1" s="64"/>
      <c r="C1" s="64"/>
      <c r="D1" s="64"/>
    </row>
    <row r="2" spans="1:575" ht="21" x14ac:dyDescent="0.35">
      <c r="A2" s="65" t="s">
        <v>37</v>
      </c>
      <c r="B2" s="64"/>
      <c r="C2" s="64"/>
      <c r="D2" s="64"/>
    </row>
    <row r="3" spans="1:575" ht="21.75" thickBot="1" x14ac:dyDescent="0.4">
      <c r="A3" s="63" t="s">
        <v>36</v>
      </c>
      <c r="B3" s="62"/>
      <c r="C3" s="62"/>
      <c r="D3" s="62"/>
    </row>
    <row r="4" spans="1:575" ht="6" customHeight="1" x14ac:dyDescent="0.25">
      <c r="A4" s="59"/>
      <c r="B4" s="59"/>
      <c r="C4" s="59"/>
    </row>
    <row r="5" spans="1:575" ht="44.25" customHeight="1" x14ac:dyDescent="0.25">
      <c r="A5" s="61" t="s">
        <v>35</v>
      </c>
      <c r="B5" s="60"/>
      <c r="C5" s="60"/>
      <c r="D5" s="60"/>
    </row>
    <row r="6" spans="1:575" ht="15.75" x14ac:dyDescent="0.25">
      <c r="A6" s="59"/>
      <c r="B6" s="59"/>
      <c r="C6" s="59"/>
    </row>
    <row r="7" spans="1:575" x14ac:dyDescent="0.25">
      <c r="A7" s="19" t="s">
        <v>15</v>
      </c>
      <c r="B7" s="41" t="s">
        <v>34</v>
      </c>
      <c r="C7" s="40"/>
      <c r="D7" s="40"/>
      <c r="E7" s="1"/>
    </row>
    <row r="8" spans="1:575" s="27" customFormat="1" ht="3" customHeight="1" x14ac:dyDescent="0.25">
      <c r="A8" s="28"/>
      <c r="B8" s="39"/>
      <c r="C8" s="39"/>
      <c r="E8" s="51"/>
      <c r="F8" s="23"/>
      <c r="G8" s="23"/>
      <c r="H8" s="23"/>
      <c r="I8" s="23"/>
      <c r="J8" s="23"/>
      <c r="K8" s="23"/>
      <c r="L8" s="23"/>
      <c r="M8" s="23"/>
      <c r="N8" s="23"/>
      <c r="O8" s="23"/>
      <c r="P8" s="23"/>
      <c r="Q8" s="23"/>
      <c r="R8" s="23"/>
      <c r="S8" s="23"/>
      <c r="T8" s="23"/>
      <c r="U8" s="23"/>
      <c r="V8" s="23"/>
      <c r="W8" s="23"/>
      <c r="X8" s="23"/>
      <c r="Y8" s="23"/>
      <c r="Z8" s="23"/>
      <c r="AA8" s="23"/>
      <c r="AB8" s="23"/>
      <c r="AC8" s="23"/>
      <c r="AD8" s="23"/>
      <c r="AE8" s="23"/>
      <c r="AF8" s="23"/>
      <c r="AG8" s="23"/>
      <c r="AH8" s="23"/>
      <c r="AI8" s="23"/>
      <c r="AJ8" s="23"/>
      <c r="AK8" s="23"/>
      <c r="AL8" s="23"/>
      <c r="AM8" s="23"/>
      <c r="AN8" s="23"/>
      <c r="AO8" s="23"/>
      <c r="AP8" s="23"/>
      <c r="AQ8" s="23"/>
      <c r="AR8" s="23"/>
      <c r="AS8" s="23"/>
      <c r="AT8" s="23"/>
      <c r="AU8" s="23"/>
      <c r="AV8" s="23"/>
      <c r="AW8" s="23"/>
      <c r="AX8" s="23"/>
      <c r="AY8" s="23"/>
      <c r="AZ8" s="23"/>
      <c r="BA8" s="23"/>
      <c r="BB8" s="23"/>
      <c r="BC8" s="23"/>
      <c r="BD8" s="23"/>
      <c r="BE8" s="23"/>
      <c r="BF8" s="23"/>
      <c r="BG8" s="23"/>
      <c r="BH8" s="23"/>
      <c r="BI8" s="23"/>
      <c r="BJ8" s="23"/>
      <c r="BK8" s="23"/>
      <c r="BL8" s="23"/>
      <c r="BM8" s="23"/>
      <c r="BN8" s="23"/>
      <c r="BO8" s="23"/>
      <c r="BP8" s="23"/>
      <c r="BQ8" s="23"/>
      <c r="BR8" s="23"/>
      <c r="BS8" s="23"/>
      <c r="BT8" s="23"/>
      <c r="BU8" s="23"/>
      <c r="BV8" s="23"/>
      <c r="BW8" s="23"/>
      <c r="BX8" s="23"/>
      <c r="BY8" s="23"/>
      <c r="BZ8" s="23"/>
      <c r="CA8" s="23"/>
      <c r="CB8" s="23"/>
      <c r="CC8" s="23"/>
      <c r="CD8" s="23"/>
      <c r="CE8" s="23"/>
      <c r="CF8" s="23"/>
      <c r="CG8" s="23"/>
      <c r="CH8" s="23"/>
      <c r="CI8" s="23"/>
      <c r="CJ8" s="23"/>
      <c r="CK8" s="23"/>
      <c r="CL8" s="23"/>
      <c r="CM8" s="23"/>
      <c r="CN8" s="23"/>
      <c r="CO8" s="23"/>
      <c r="CP8" s="23"/>
      <c r="CQ8" s="23"/>
      <c r="CR8" s="23"/>
      <c r="CS8" s="23"/>
      <c r="CT8" s="23"/>
      <c r="CU8" s="23"/>
      <c r="CV8" s="23"/>
      <c r="CW8" s="23"/>
      <c r="CX8" s="23"/>
      <c r="CY8" s="23"/>
      <c r="CZ8" s="23"/>
      <c r="DA8" s="23"/>
      <c r="DB8" s="23"/>
      <c r="DC8" s="23"/>
      <c r="DD8" s="23"/>
      <c r="DE8" s="23"/>
      <c r="DF8" s="23"/>
      <c r="DG8" s="23"/>
      <c r="DH8" s="23"/>
      <c r="DI8" s="23"/>
      <c r="DJ8" s="23"/>
      <c r="DK8" s="23"/>
      <c r="DL8" s="23"/>
      <c r="DM8" s="23"/>
      <c r="DN8" s="23"/>
      <c r="DO8" s="23"/>
      <c r="DP8" s="23"/>
      <c r="DQ8" s="23"/>
      <c r="DR8" s="23"/>
      <c r="DS8" s="23"/>
      <c r="DT8" s="23"/>
      <c r="DU8" s="23"/>
      <c r="DV8" s="23"/>
      <c r="DW8" s="23"/>
      <c r="DX8" s="23"/>
      <c r="DY8" s="23"/>
      <c r="DZ8" s="23"/>
      <c r="EA8" s="23"/>
      <c r="EB8" s="23"/>
      <c r="EC8" s="23"/>
      <c r="ED8" s="23"/>
      <c r="EE8" s="23"/>
      <c r="EF8" s="23"/>
      <c r="EG8" s="23"/>
      <c r="EH8" s="23"/>
      <c r="EI8" s="23"/>
      <c r="EJ8" s="23"/>
      <c r="EK8" s="23"/>
      <c r="EL8" s="23"/>
      <c r="EM8" s="23"/>
      <c r="EN8" s="23"/>
      <c r="EO8" s="23"/>
      <c r="EP8" s="23"/>
      <c r="EQ8" s="23"/>
      <c r="ER8" s="23"/>
      <c r="ES8" s="23"/>
      <c r="ET8" s="23"/>
      <c r="EU8" s="23"/>
      <c r="EV8" s="23"/>
      <c r="EW8" s="23"/>
      <c r="EX8" s="23"/>
      <c r="EY8" s="23"/>
      <c r="EZ8" s="23"/>
      <c r="FA8" s="23"/>
      <c r="FB8" s="23"/>
      <c r="FC8" s="23"/>
      <c r="FD8" s="23"/>
      <c r="FE8" s="23"/>
      <c r="FF8" s="23"/>
      <c r="FG8" s="23"/>
      <c r="FH8" s="23"/>
      <c r="FI8" s="23"/>
      <c r="FJ8" s="23"/>
      <c r="FK8" s="23"/>
      <c r="FL8" s="23"/>
      <c r="FM8" s="23"/>
      <c r="FN8" s="23"/>
      <c r="FO8" s="23"/>
      <c r="FP8" s="23"/>
      <c r="FQ8" s="23"/>
      <c r="FR8" s="23"/>
      <c r="FS8" s="23"/>
      <c r="FT8" s="23"/>
      <c r="FU8" s="23"/>
      <c r="FV8" s="23"/>
      <c r="FW8" s="23"/>
      <c r="FX8" s="23"/>
      <c r="FY8" s="23"/>
      <c r="FZ8" s="23"/>
      <c r="GA8" s="23"/>
      <c r="GB8" s="23"/>
      <c r="GC8" s="23"/>
      <c r="GD8" s="23"/>
      <c r="GE8" s="23"/>
      <c r="GF8" s="23"/>
      <c r="GG8" s="23"/>
      <c r="GH8" s="23"/>
      <c r="GI8" s="23"/>
      <c r="GJ8" s="23"/>
      <c r="GK8" s="23"/>
      <c r="GL8" s="23"/>
      <c r="GM8" s="23"/>
      <c r="GN8" s="23"/>
      <c r="GO8" s="23"/>
      <c r="GP8" s="23"/>
      <c r="GQ8" s="23"/>
      <c r="GR8" s="23"/>
      <c r="GS8" s="23"/>
      <c r="GT8" s="23"/>
      <c r="GU8" s="23"/>
      <c r="GV8" s="23"/>
      <c r="GW8" s="23"/>
      <c r="GX8" s="23"/>
      <c r="GY8" s="23"/>
      <c r="GZ8" s="23"/>
      <c r="HA8" s="23"/>
      <c r="HB8" s="23"/>
      <c r="HC8" s="23"/>
      <c r="HD8" s="23"/>
      <c r="HE8" s="23"/>
      <c r="HF8" s="23"/>
      <c r="HG8" s="23"/>
      <c r="HH8" s="23"/>
      <c r="HI8" s="23"/>
      <c r="HJ8" s="23"/>
      <c r="HK8" s="23"/>
      <c r="HL8" s="23"/>
      <c r="HM8" s="23"/>
      <c r="HN8" s="23"/>
      <c r="HO8" s="23"/>
      <c r="HP8" s="23"/>
      <c r="HQ8" s="23"/>
      <c r="HR8" s="23"/>
      <c r="HS8" s="23"/>
      <c r="HT8" s="23"/>
      <c r="HU8" s="23"/>
      <c r="HV8" s="23"/>
      <c r="HW8" s="23"/>
      <c r="HX8" s="23"/>
      <c r="HY8" s="23"/>
      <c r="HZ8" s="23"/>
      <c r="IA8" s="23"/>
      <c r="IB8" s="23"/>
      <c r="IC8" s="23"/>
      <c r="ID8" s="23"/>
      <c r="IE8" s="23"/>
      <c r="IF8" s="23"/>
      <c r="IG8" s="23"/>
      <c r="IH8" s="23"/>
      <c r="II8" s="23"/>
      <c r="IJ8" s="23"/>
      <c r="IK8" s="23"/>
      <c r="IL8" s="23"/>
      <c r="IM8" s="23"/>
      <c r="IN8" s="23"/>
      <c r="IO8" s="23"/>
      <c r="IP8" s="23"/>
      <c r="IQ8" s="23"/>
      <c r="IR8" s="23"/>
      <c r="IS8" s="23"/>
      <c r="IT8" s="23"/>
      <c r="IU8" s="23"/>
      <c r="IV8" s="23"/>
      <c r="IW8" s="23"/>
      <c r="IX8" s="23"/>
      <c r="IY8" s="23"/>
      <c r="IZ8" s="23"/>
      <c r="JA8" s="23"/>
      <c r="JB8" s="23"/>
      <c r="JC8" s="23"/>
      <c r="JD8" s="23"/>
      <c r="JE8" s="23"/>
      <c r="JF8" s="23"/>
      <c r="JG8" s="23"/>
      <c r="JH8" s="23"/>
      <c r="JI8" s="23"/>
      <c r="JJ8" s="23"/>
      <c r="JK8" s="23"/>
      <c r="JL8" s="23"/>
      <c r="JM8" s="23"/>
      <c r="JN8" s="23"/>
      <c r="JO8" s="23"/>
      <c r="JP8" s="23"/>
      <c r="JQ8" s="23"/>
      <c r="JR8" s="23"/>
      <c r="JS8" s="23"/>
      <c r="JT8" s="23"/>
      <c r="JU8" s="23"/>
      <c r="JV8" s="23"/>
      <c r="JW8" s="23"/>
      <c r="JX8" s="23"/>
      <c r="JY8" s="23"/>
      <c r="JZ8" s="23"/>
      <c r="KA8" s="23"/>
      <c r="KB8" s="23"/>
      <c r="KC8" s="23"/>
      <c r="KD8" s="23"/>
      <c r="KE8" s="23"/>
      <c r="KF8" s="23"/>
      <c r="KG8" s="23"/>
      <c r="KH8" s="23"/>
      <c r="KI8" s="23"/>
      <c r="KJ8" s="23"/>
      <c r="KK8" s="23"/>
      <c r="KL8" s="23"/>
      <c r="KM8" s="23"/>
      <c r="KN8" s="23"/>
      <c r="KO8" s="23"/>
      <c r="KP8" s="23"/>
      <c r="KQ8" s="23"/>
      <c r="KR8" s="23"/>
      <c r="KS8" s="23"/>
      <c r="KT8" s="23"/>
      <c r="KU8" s="23"/>
      <c r="KV8" s="23"/>
      <c r="KW8" s="23"/>
      <c r="KX8" s="23"/>
      <c r="KY8" s="23"/>
      <c r="KZ8" s="23"/>
      <c r="LA8" s="23"/>
      <c r="LB8" s="23"/>
      <c r="LC8" s="23"/>
      <c r="LD8" s="23"/>
      <c r="LE8" s="23"/>
      <c r="LF8" s="23"/>
      <c r="LG8" s="23"/>
      <c r="LH8" s="23"/>
      <c r="LI8" s="23"/>
      <c r="LJ8" s="23"/>
      <c r="LK8" s="23"/>
      <c r="LL8" s="23"/>
      <c r="LM8" s="23"/>
      <c r="LN8" s="23"/>
      <c r="LO8" s="23"/>
      <c r="LP8" s="23"/>
      <c r="LQ8" s="23"/>
      <c r="LR8" s="23"/>
      <c r="LS8" s="23"/>
      <c r="LT8" s="23"/>
      <c r="LU8" s="23"/>
      <c r="LV8" s="23"/>
      <c r="LW8" s="23"/>
      <c r="LX8" s="23"/>
      <c r="LY8" s="23"/>
      <c r="LZ8" s="23"/>
      <c r="MA8" s="23"/>
      <c r="MB8" s="23"/>
      <c r="MC8" s="23"/>
      <c r="MD8" s="23"/>
      <c r="ME8" s="23"/>
      <c r="MF8" s="23"/>
      <c r="MG8" s="23"/>
      <c r="MH8" s="23"/>
      <c r="MI8" s="23"/>
      <c r="MJ8" s="23"/>
      <c r="MK8" s="23"/>
      <c r="ML8" s="23"/>
      <c r="MM8" s="23"/>
      <c r="MN8" s="23"/>
      <c r="MO8" s="23"/>
      <c r="MP8" s="23"/>
      <c r="MQ8" s="23"/>
      <c r="MR8" s="23"/>
      <c r="MS8" s="23"/>
      <c r="MT8" s="23"/>
      <c r="MU8" s="23"/>
      <c r="MV8" s="23"/>
      <c r="MW8" s="23"/>
      <c r="MX8" s="23"/>
      <c r="MY8" s="23"/>
      <c r="MZ8" s="23"/>
      <c r="NA8" s="23"/>
      <c r="NB8" s="23"/>
      <c r="NC8" s="23"/>
      <c r="ND8" s="23"/>
      <c r="NE8" s="23"/>
      <c r="NF8" s="23"/>
      <c r="NG8" s="23"/>
      <c r="NH8" s="23"/>
      <c r="NI8" s="23"/>
      <c r="NJ8" s="23"/>
      <c r="NK8" s="23"/>
      <c r="NL8" s="23"/>
      <c r="NM8" s="23"/>
      <c r="NN8" s="23"/>
      <c r="NO8" s="23"/>
      <c r="NP8" s="23"/>
      <c r="NQ8" s="23"/>
      <c r="NR8" s="23"/>
      <c r="NS8" s="23"/>
      <c r="NT8" s="23"/>
      <c r="NU8" s="23"/>
      <c r="NV8" s="23"/>
      <c r="NW8" s="23"/>
      <c r="NX8" s="23"/>
      <c r="NY8" s="23"/>
      <c r="NZ8" s="23"/>
      <c r="OA8" s="23"/>
      <c r="OB8" s="23"/>
      <c r="OC8" s="23"/>
      <c r="OD8" s="23"/>
      <c r="OE8" s="23"/>
      <c r="OF8" s="23"/>
      <c r="OG8" s="23"/>
      <c r="OH8" s="23"/>
      <c r="OI8" s="23"/>
      <c r="OJ8" s="23"/>
      <c r="OK8" s="23"/>
      <c r="OL8" s="23"/>
      <c r="OM8" s="23"/>
      <c r="ON8" s="23"/>
      <c r="OO8" s="23"/>
      <c r="OP8" s="23"/>
      <c r="OQ8" s="23"/>
      <c r="OR8" s="23"/>
      <c r="OS8" s="23"/>
      <c r="OT8" s="23"/>
      <c r="OU8" s="23"/>
      <c r="OV8" s="23"/>
      <c r="OW8" s="23"/>
      <c r="OX8" s="23"/>
      <c r="OY8" s="23"/>
      <c r="OZ8" s="23"/>
      <c r="PA8" s="23"/>
      <c r="PB8" s="23"/>
      <c r="PC8" s="23"/>
      <c r="PD8" s="23"/>
      <c r="PE8" s="23"/>
      <c r="PF8" s="23"/>
      <c r="PG8" s="23"/>
      <c r="PH8" s="23"/>
      <c r="PI8" s="23"/>
      <c r="PJ8" s="23"/>
      <c r="PK8" s="23"/>
      <c r="PL8" s="23"/>
      <c r="PM8" s="23"/>
      <c r="PN8" s="23"/>
      <c r="PO8" s="23"/>
      <c r="PP8" s="23"/>
      <c r="PQ8" s="23"/>
      <c r="PR8" s="23"/>
      <c r="PS8" s="23"/>
      <c r="PT8" s="23"/>
      <c r="PU8" s="23"/>
      <c r="PV8" s="23"/>
      <c r="PW8" s="23"/>
      <c r="PX8" s="23"/>
      <c r="PY8" s="23"/>
      <c r="PZ8" s="23"/>
      <c r="QA8" s="23"/>
      <c r="QB8" s="23"/>
      <c r="QC8" s="23"/>
      <c r="QD8" s="23"/>
      <c r="QE8" s="23"/>
      <c r="QF8" s="23"/>
      <c r="QG8" s="23"/>
      <c r="QH8" s="23"/>
      <c r="QI8" s="23"/>
      <c r="QJ8" s="23"/>
      <c r="QK8" s="23"/>
      <c r="QL8" s="23"/>
      <c r="QM8" s="23"/>
      <c r="QN8" s="23"/>
      <c r="QO8" s="23"/>
      <c r="QP8" s="23"/>
      <c r="QQ8" s="23"/>
      <c r="QR8" s="23"/>
      <c r="QS8" s="23"/>
      <c r="QT8" s="23"/>
      <c r="QU8" s="23"/>
      <c r="QV8" s="23"/>
      <c r="QW8" s="23"/>
      <c r="QX8" s="23"/>
      <c r="QY8" s="23"/>
      <c r="QZ8" s="23"/>
      <c r="RA8" s="23"/>
      <c r="RB8" s="23"/>
      <c r="RC8" s="23"/>
      <c r="RD8" s="23"/>
      <c r="RE8" s="23"/>
      <c r="RF8" s="23"/>
      <c r="RG8" s="23"/>
      <c r="RH8" s="23"/>
      <c r="RI8" s="23"/>
      <c r="RJ8" s="23"/>
      <c r="RK8" s="23"/>
      <c r="RL8" s="23"/>
      <c r="RM8" s="23"/>
      <c r="RN8" s="23"/>
      <c r="RO8" s="23"/>
      <c r="RP8" s="23"/>
      <c r="RQ8" s="23"/>
      <c r="RR8" s="23"/>
      <c r="RS8" s="23"/>
      <c r="RT8" s="23"/>
      <c r="RU8" s="23"/>
      <c r="RV8" s="23"/>
      <c r="RW8" s="23"/>
      <c r="RX8" s="23"/>
      <c r="RY8" s="23"/>
      <c r="RZ8" s="23"/>
      <c r="SA8" s="23"/>
      <c r="SB8" s="23"/>
      <c r="SC8" s="23"/>
      <c r="SD8" s="23"/>
      <c r="SE8" s="23"/>
      <c r="SF8" s="23"/>
      <c r="SG8" s="23"/>
      <c r="SH8" s="23"/>
      <c r="SI8" s="23"/>
      <c r="SJ8" s="23"/>
      <c r="SK8" s="23"/>
      <c r="SL8" s="23"/>
      <c r="SM8" s="23"/>
      <c r="SN8" s="23"/>
      <c r="SO8" s="23"/>
      <c r="SP8" s="23"/>
      <c r="SQ8" s="23"/>
      <c r="SR8" s="23"/>
      <c r="SS8" s="23"/>
      <c r="ST8" s="23"/>
      <c r="SU8" s="23"/>
      <c r="SV8" s="23"/>
      <c r="SW8" s="23"/>
      <c r="SX8" s="23"/>
      <c r="SY8" s="23"/>
      <c r="SZ8" s="23"/>
      <c r="TA8" s="23"/>
      <c r="TB8" s="23"/>
      <c r="TC8" s="23"/>
      <c r="TD8" s="23"/>
      <c r="TE8" s="23"/>
      <c r="TF8" s="23"/>
      <c r="TG8" s="23"/>
      <c r="TH8" s="23"/>
      <c r="TI8" s="23"/>
      <c r="TJ8" s="23"/>
      <c r="TK8" s="23"/>
      <c r="TL8" s="23"/>
      <c r="TM8" s="23"/>
      <c r="TN8" s="23"/>
      <c r="TO8" s="23"/>
      <c r="TP8" s="23"/>
      <c r="TQ8" s="23"/>
      <c r="TR8" s="23"/>
      <c r="TS8" s="23"/>
      <c r="TT8" s="23"/>
      <c r="TU8" s="23"/>
      <c r="TV8" s="23"/>
      <c r="TW8" s="23"/>
      <c r="TX8" s="23"/>
      <c r="TY8" s="23"/>
      <c r="TZ8" s="23"/>
      <c r="UA8" s="23"/>
      <c r="UB8" s="23"/>
      <c r="UC8" s="23"/>
      <c r="UD8" s="23"/>
      <c r="UE8" s="23"/>
      <c r="UF8" s="23"/>
      <c r="UG8" s="23"/>
      <c r="UH8" s="23"/>
      <c r="UI8" s="23"/>
      <c r="UJ8" s="23"/>
      <c r="UK8" s="23"/>
      <c r="UL8" s="23"/>
      <c r="UM8" s="23"/>
      <c r="UN8" s="23"/>
      <c r="UO8" s="23"/>
      <c r="UP8" s="23"/>
      <c r="UQ8" s="23"/>
      <c r="UR8" s="23"/>
      <c r="US8" s="23"/>
      <c r="UT8" s="23"/>
      <c r="UU8" s="23"/>
      <c r="UV8" s="23"/>
      <c r="UW8" s="23"/>
      <c r="UX8" s="23"/>
      <c r="UY8" s="23"/>
      <c r="UZ8" s="23"/>
      <c r="VA8" s="23"/>
      <c r="VB8" s="23"/>
      <c r="VC8" s="23"/>
    </row>
    <row r="9" spans="1:575" x14ac:dyDescent="0.25">
      <c r="A9" s="38" t="s">
        <v>33</v>
      </c>
      <c r="B9" s="37" t="s">
        <v>32</v>
      </c>
      <c r="C9" s="36"/>
      <c r="D9" s="36"/>
      <c r="E9" s="1"/>
    </row>
    <row r="10" spans="1:575" s="27" customFormat="1" ht="3" customHeight="1" x14ac:dyDescent="0.25">
      <c r="A10" s="28"/>
      <c r="B10" s="39"/>
      <c r="C10" s="39"/>
      <c r="E10" s="51"/>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23"/>
      <c r="AL10" s="23"/>
      <c r="AM10" s="23"/>
      <c r="AN10" s="23"/>
      <c r="AO10" s="23"/>
      <c r="AP10" s="23"/>
      <c r="AQ10" s="23"/>
      <c r="AR10" s="23"/>
      <c r="AS10" s="23"/>
      <c r="AT10" s="23"/>
      <c r="AU10" s="23"/>
      <c r="AV10" s="23"/>
      <c r="AW10" s="23"/>
      <c r="AX10" s="23"/>
      <c r="AY10" s="23"/>
      <c r="AZ10" s="23"/>
      <c r="BA10" s="23"/>
      <c r="BB10" s="23"/>
      <c r="BC10" s="23"/>
      <c r="BD10" s="23"/>
      <c r="BE10" s="23"/>
      <c r="BF10" s="23"/>
      <c r="BG10" s="23"/>
      <c r="BH10" s="23"/>
      <c r="BI10" s="23"/>
      <c r="BJ10" s="23"/>
      <c r="BK10" s="23"/>
      <c r="BL10" s="23"/>
      <c r="BM10" s="23"/>
      <c r="BN10" s="23"/>
      <c r="BO10" s="23"/>
      <c r="BP10" s="23"/>
      <c r="BQ10" s="23"/>
      <c r="BR10" s="23"/>
      <c r="BS10" s="23"/>
      <c r="BT10" s="23"/>
      <c r="BU10" s="23"/>
      <c r="BV10" s="23"/>
      <c r="BW10" s="23"/>
      <c r="BX10" s="23"/>
      <c r="BY10" s="23"/>
      <c r="BZ10" s="23"/>
      <c r="CA10" s="23"/>
      <c r="CB10" s="23"/>
      <c r="CC10" s="23"/>
      <c r="CD10" s="23"/>
      <c r="CE10" s="23"/>
      <c r="CF10" s="23"/>
      <c r="CG10" s="23"/>
      <c r="CH10" s="23"/>
      <c r="CI10" s="23"/>
      <c r="CJ10" s="23"/>
      <c r="CK10" s="23"/>
      <c r="CL10" s="23"/>
      <c r="CM10" s="23"/>
      <c r="CN10" s="23"/>
      <c r="CO10" s="23"/>
      <c r="CP10" s="23"/>
      <c r="CQ10" s="23"/>
      <c r="CR10" s="23"/>
      <c r="CS10" s="23"/>
      <c r="CT10" s="23"/>
      <c r="CU10" s="23"/>
      <c r="CV10" s="23"/>
      <c r="CW10" s="23"/>
      <c r="CX10" s="23"/>
      <c r="CY10" s="23"/>
      <c r="CZ10" s="23"/>
      <c r="DA10" s="23"/>
      <c r="DB10" s="23"/>
      <c r="DC10" s="23"/>
      <c r="DD10" s="23"/>
      <c r="DE10" s="23"/>
      <c r="DF10" s="23"/>
      <c r="DG10" s="23"/>
      <c r="DH10" s="23"/>
      <c r="DI10" s="23"/>
      <c r="DJ10" s="23"/>
      <c r="DK10" s="23"/>
      <c r="DL10" s="23"/>
      <c r="DM10" s="23"/>
      <c r="DN10" s="23"/>
      <c r="DO10" s="23"/>
      <c r="DP10" s="23"/>
      <c r="DQ10" s="23"/>
      <c r="DR10" s="23"/>
      <c r="DS10" s="23"/>
      <c r="DT10" s="23"/>
      <c r="DU10" s="23"/>
      <c r="DV10" s="23"/>
      <c r="DW10" s="23"/>
      <c r="DX10" s="23"/>
      <c r="DY10" s="23"/>
      <c r="DZ10" s="23"/>
      <c r="EA10" s="23"/>
      <c r="EB10" s="23"/>
      <c r="EC10" s="23"/>
      <c r="ED10" s="23"/>
      <c r="EE10" s="23"/>
      <c r="EF10" s="23"/>
      <c r="EG10" s="23"/>
      <c r="EH10" s="23"/>
      <c r="EI10" s="23"/>
      <c r="EJ10" s="23"/>
      <c r="EK10" s="23"/>
      <c r="EL10" s="23"/>
      <c r="EM10" s="23"/>
      <c r="EN10" s="23"/>
      <c r="EO10" s="23"/>
      <c r="EP10" s="23"/>
      <c r="EQ10" s="23"/>
      <c r="ER10" s="23"/>
      <c r="ES10" s="23"/>
      <c r="ET10" s="23"/>
      <c r="EU10" s="23"/>
      <c r="EV10" s="23"/>
      <c r="EW10" s="23"/>
      <c r="EX10" s="23"/>
      <c r="EY10" s="23"/>
      <c r="EZ10" s="23"/>
      <c r="FA10" s="23"/>
      <c r="FB10" s="23"/>
      <c r="FC10" s="23"/>
      <c r="FD10" s="23"/>
      <c r="FE10" s="23"/>
      <c r="FF10" s="23"/>
      <c r="FG10" s="23"/>
      <c r="FH10" s="23"/>
      <c r="FI10" s="23"/>
      <c r="FJ10" s="23"/>
      <c r="FK10" s="23"/>
      <c r="FL10" s="23"/>
      <c r="FM10" s="23"/>
      <c r="FN10" s="23"/>
      <c r="FO10" s="23"/>
      <c r="FP10" s="23"/>
      <c r="FQ10" s="23"/>
      <c r="FR10" s="23"/>
      <c r="FS10" s="23"/>
      <c r="FT10" s="23"/>
      <c r="FU10" s="23"/>
      <c r="FV10" s="23"/>
      <c r="FW10" s="23"/>
      <c r="FX10" s="23"/>
      <c r="FY10" s="23"/>
      <c r="FZ10" s="23"/>
      <c r="GA10" s="23"/>
      <c r="GB10" s="23"/>
      <c r="GC10" s="23"/>
      <c r="GD10" s="23"/>
      <c r="GE10" s="23"/>
      <c r="GF10" s="23"/>
      <c r="GG10" s="23"/>
      <c r="GH10" s="23"/>
      <c r="GI10" s="23"/>
      <c r="GJ10" s="23"/>
      <c r="GK10" s="23"/>
      <c r="GL10" s="23"/>
      <c r="GM10" s="23"/>
      <c r="GN10" s="23"/>
      <c r="GO10" s="23"/>
      <c r="GP10" s="23"/>
      <c r="GQ10" s="23"/>
      <c r="GR10" s="23"/>
      <c r="GS10" s="23"/>
      <c r="GT10" s="23"/>
      <c r="GU10" s="23"/>
      <c r="GV10" s="23"/>
      <c r="GW10" s="23"/>
      <c r="GX10" s="23"/>
      <c r="GY10" s="23"/>
      <c r="GZ10" s="23"/>
      <c r="HA10" s="23"/>
      <c r="HB10" s="23"/>
      <c r="HC10" s="23"/>
      <c r="HD10" s="23"/>
      <c r="HE10" s="23"/>
      <c r="HF10" s="23"/>
      <c r="HG10" s="23"/>
      <c r="HH10" s="23"/>
      <c r="HI10" s="23"/>
      <c r="HJ10" s="23"/>
      <c r="HK10" s="23"/>
      <c r="HL10" s="23"/>
      <c r="HM10" s="23"/>
      <c r="HN10" s="23"/>
      <c r="HO10" s="23"/>
      <c r="HP10" s="23"/>
      <c r="HQ10" s="23"/>
      <c r="HR10" s="23"/>
      <c r="HS10" s="23"/>
      <c r="HT10" s="23"/>
      <c r="HU10" s="23"/>
      <c r="HV10" s="23"/>
      <c r="HW10" s="23"/>
      <c r="HX10" s="23"/>
      <c r="HY10" s="23"/>
      <c r="HZ10" s="23"/>
      <c r="IA10" s="23"/>
      <c r="IB10" s="23"/>
      <c r="IC10" s="23"/>
      <c r="ID10" s="23"/>
      <c r="IE10" s="23"/>
      <c r="IF10" s="23"/>
      <c r="IG10" s="23"/>
      <c r="IH10" s="23"/>
      <c r="II10" s="23"/>
      <c r="IJ10" s="23"/>
      <c r="IK10" s="23"/>
      <c r="IL10" s="23"/>
      <c r="IM10" s="23"/>
      <c r="IN10" s="23"/>
      <c r="IO10" s="23"/>
      <c r="IP10" s="23"/>
      <c r="IQ10" s="23"/>
      <c r="IR10" s="23"/>
      <c r="IS10" s="23"/>
      <c r="IT10" s="23"/>
      <c r="IU10" s="23"/>
      <c r="IV10" s="23"/>
      <c r="IW10" s="23"/>
      <c r="IX10" s="23"/>
      <c r="IY10" s="23"/>
      <c r="IZ10" s="23"/>
      <c r="JA10" s="23"/>
      <c r="JB10" s="23"/>
      <c r="JC10" s="23"/>
      <c r="JD10" s="23"/>
      <c r="JE10" s="23"/>
      <c r="JF10" s="23"/>
      <c r="JG10" s="23"/>
      <c r="JH10" s="23"/>
      <c r="JI10" s="23"/>
      <c r="JJ10" s="23"/>
      <c r="JK10" s="23"/>
      <c r="JL10" s="23"/>
      <c r="JM10" s="23"/>
      <c r="JN10" s="23"/>
      <c r="JO10" s="23"/>
      <c r="JP10" s="23"/>
      <c r="JQ10" s="23"/>
      <c r="JR10" s="23"/>
      <c r="JS10" s="23"/>
      <c r="JT10" s="23"/>
      <c r="JU10" s="23"/>
      <c r="JV10" s="23"/>
      <c r="JW10" s="23"/>
      <c r="JX10" s="23"/>
      <c r="JY10" s="23"/>
      <c r="JZ10" s="23"/>
      <c r="KA10" s="23"/>
      <c r="KB10" s="23"/>
      <c r="KC10" s="23"/>
      <c r="KD10" s="23"/>
      <c r="KE10" s="23"/>
      <c r="KF10" s="23"/>
      <c r="KG10" s="23"/>
      <c r="KH10" s="23"/>
      <c r="KI10" s="23"/>
      <c r="KJ10" s="23"/>
      <c r="KK10" s="23"/>
      <c r="KL10" s="23"/>
      <c r="KM10" s="23"/>
      <c r="KN10" s="23"/>
      <c r="KO10" s="23"/>
      <c r="KP10" s="23"/>
      <c r="KQ10" s="23"/>
      <c r="KR10" s="23"/>
      <c r="KS10" s="23"/>
      <c r="KT10" s="23"/>
      <c r="KU10" s="23"/>
      <c r="KV10" s="23"/>
      <c r="KW10" s="23"/>
      <c r="KX10" s="23"/>
      <c r="KY10" s="23"/>
      <c r="KZ10" s="23"/>
      <c r="LA10" s="23"/>
      <c r="LB10" s="23"/>
      <c r="LC10" s="23"/>
      <c r="LD10" s="23"/>
      <c r="LE10" s="23"/>
      <c r="LF10" s="23"/>
      <c r="LG10" s="23"/>
      <c r="LH10" s="23"/>
      <c r="LI10" s="23"/>
      <c r="LJ10" s="23"/>
      <c r="LK10" s="23"/>
      <c r="LL10" s="23"/>
      <c r="LM10" s="23"/>
      <c r="LN10" s="23"/>
      <c r="LO10" s="23"/>
      <c r="LP10" s="23"/>
      <c r="LQ10" s="23"/>
      <c r="LR10" s="23"/>
      <c r="LS10" s="23"/>
      <c r="LT10" s="23"/>
      <c r="LU10" s="23"/>
      <c r="LV10" s="23"/>
      <c r="LW10" s="23"/>
      <c r="LX10" s="23"/>
      <c r="LY10" s="23"/>
      <c r="LZ10" s="23"/>
      <c r="MA10" s="23"/>
      <c r="MB10" s="23"/>
      <c r="MC10" s="23"/>
      <c r="MD10" s="23"/>
      <c r="ME10" s="23"/>
      <c r="MF10" s="23"/>
      <c r="MG10" s="23"/>
      <c r="MH10" s="23"/>
      <c r="MI10" s="23"/>
      <c r="MJ10" s="23"/>
      <c r="MK10" s="23"/>
      <c r="ML10" s="23"/>
      <c r="MM10" s="23"/>
      <c r="MN10" s="23"/>
      <c r="MO10" s="23"/>
      <c r="MP10" s="23"/>
      <c r="MQ10" s="23"/>
      <c r="MR10" s="23"/>
      <c r="MS10" s="23"/>
      <c r="MT10" s="23"/>
      <c r="MU10" s="23"/>
      <c r="MV10" s="23"/>
      <c r="MW10" s="23"/>
      <c r="MX10" s="23"/>
      <c r="MY10" s="23"/>
      <c r="MZ10" s="23"/>
      <c r="NA10" s="23"/>
      <c r="NB10" s="23"/>
      <c r="NC10" s="23"/>
      <c r="ND10" s="23"/>
      <c r="NE10" s="23"/>
      <c r="NF10" s="23"/>
      <c r="NG10" s="23"/>
      <c r="NH10" s="23"/>
      <c r="NI10" s="23"/>
      <c r="NJ10" s="23"/>
      <c r="NK10" s="23"/>
      <c r="NL10" s="23"/>
      <c r="NM10" s="23"/>
      <c r="NN10" s="23"/>
      <c r="NO10" s="23"/>
      <c r="NP10" s="23"/>
      <c r="NQ10" s="23"/>
      <c r="NR10" s="23"/>
      <c r="NS10" s="23"/>
      <c r="NT10" s="23"/>
      <c r="NU10" s="23"/>
      <c r="NV10" s="23"/>
      <c r="NW10" s="23"/>
      <c r="NX10" s="23"/>
      <c r="NY10" s="23"/>
      <c r="NZ10" s="23"/>
      <c r="OA10" s="23"/>
      <c r="OB10" s="23"/>
      <c r="OC10" s="23"/>
      <c r="OD10" s="23"/>
      <c r="OE10" s="23"/>
      <c r="OF10" s="23"/>
      <c r="OG10" s="23"/>
      <c r="OH10" s="23"/>
      <c r="OI10" s="23"/>
      <c r="OJ10" s="23"/>
      <c r="OK10" s="23"/>
      <c r="OL10" s="23"/>
      <c r="OM10" s="23"/>
      <c r="ON10" s="23"/>
      <c r="OO10" s="23"/>
      <c r="OP10" s="23"/>
      <c r="OQ10" s="23"/>
      <c r="OR10" s="23"/>
      <c r="OS10" s="23"/>
      <c r="OT10" s="23"/>
      <c r="OU10" s="23"/>
      <c r="OV10" s="23"/>
      <c r="OW10" s="23"/>
      <c r="OX10" s="23"/>
      <c r="OY10" s="23"/>
      <c r="OZ10" s="23"/>
      <c r="PA10" s="23"/>
      <c r="PB10" s="23"/>
      <c r="PC10" s="23"/>
      <c r="PD10" s="23"/>
      <c r="PE10" s="23"/>
      <c r="PF10" s="23"/>
      <c r="PG10" s="23"/>
      <c r="PH10" s="23"/>
      <c r="PI10" s="23"/>
      <c r="PJ10" s="23"/>
      <c r="PK10" s="23"/>
      <c r="PL10" s="23"/>
      <c r="PM10" s="23"/>
      <c r="PN10" s="23"/>
      <c r="PO10" s="23"/>
      <c r="PP10" s="23"/>
      <c r="PQ10" s="23"/>
      <c r="PR10" s="23"/>
      <c r="PS10" s="23"/>
      <c r="PT10" s="23"/>
      <c r="PU10" s="23"/>
      <c r="PV10" s="23"/>
      <c r="PW10" s="23"/>
      <c r="PX10" s="23"/>
      <c r="PY10" s="23"/>
      <c r="PZ10" s="23"/>
      <c r="QA10" s="23"/>
      <c r="QB10" s="23"/>
      <c r="QC10" s="23"/>
      <c r="QD10" s="23"/>
      <c r="QE10" s="23"/>
      <c r="QF10" s="23"/>
      <c r="QG10" s="23"/>
      <c r="QH10" s="23"/>
      <c r="QI10" s="23"/>
      <c r="QJ10" s="23"/>
      <c r="QK10" s="23"/>
      <c r="QL10" s="23"/>
      <c r="QM10" s="23"/>
      <c r="QN10" s="23"/>
      <c r="QO10" s="23"/>
      <c r="QP10" s="23"/>
      <c r="QQ10" s="23"/>
      <c r="QR10" s="23"/>
      <c r="QS10" s="23"/>
      <c r="QT10" s="23"/>
      <c r="QU10" s="23"/>
      <c r="QV10" s="23"/>
      <c r="QW10" s="23"/>
      <c r="QX10" s="23"/>
      <c r="QY10" s="23"/>
      <c r="QZ10" s="23"/>
      <c r="RA10" s="23"/>
      <c r="RB10" s="23"/>
      <c r="RC10" s="23"/>
      <c r="RD10" s="23"/>
      <c r="RE10" s="23"/>
      <c r="RF10" s="23"/>
      <c r="RG10" s="23"/>
      <c r="RH10" s="23"/>
      <c r="RI10" s="23"/>
      <c r="RJ10" s="23"/>
      <c r="RK10" s="23"/>
      <c r="RL10" s="23"/>
      <c r="RM10" s="23"/>
      <c r="RN10" s="23"/>
      <c r="RO10" s="23"/>
      <c r="RP10" s="23"/>
      <c r="RQ10" s="23"/>
      <c r="RR10" s="23"/>
      <c r="RS10" s="23"/>
      <c r="RT10" s="23"/>
      <c r="RU10" s="23"/>
      <c r="RV10" s="23"/>
      <c r="RW10" s="23"/>
      <c r="RX10" s="23"/>
      <c r="RY10" s="23"/>
      <c r="RZ10" s="23"/>
      <c r="SA10" s="23"/>
      <c r="SB10" s="23"/>
      <c r="SC10" s="23"/>
      <c r="SD10" s="23"/>
      <c r="SE10" s="23"/>
      <c r="SF10" s="23"/>
      <c r="SG10" s="23"/>
      <c r="SH10" s="23"/>
      <c r="SI10" s="23"/>
      <c r="SJ10" s="23"/>
      <c r="SK10" s="23"/>
      <c r="SL10" s="23"/>
      <c r="SM10" s="23"/>
      <c r="SN10" s="23"/>
      <c r="SO10" s="23"/>
      <c r="SP10" s="23"/>
      <c r="SQ10" s="23"/>
      <c r="SR10" s="23"/>
      <c r="SS10" s="23"/>
      <c r="ST10" s="23"/>
      <c r="SU10" s="23"/>
      <c r="SV10" s="23"/>
      <c r="SW10" s="23"/>
      <c r="SX10" s="23"/>
      <c r="SY10" s="23"/>
      <c r="SZ10" s="23"/>
      <c r="TA10" s="23"/>
      <c r="TB10" s="23"/>
      <c r="TC10" s="23"/>
      <c r="TD10" s="23"/>
      <c r="TE10" s="23"/>
      <c r="TF10" s="23"/>
      <c r="TG10" s="23"/>
      <c r="TH10" s="23"/>
      <c r="TI10" s="23"/>
      <c r="TJ10" s="23"/>
      <c r="TK10" s="23"/>
      <c r="TL10" s="23"/>
      <c r="TM10" s="23"/>
      <c r="TN10" s="23"/>
      <c r="TO10" s="23"/>
      <c r="TP10" s="23"/>
      <c r="TQ10" s="23"/>
      <c r="TR10" s="23"/>
      <c r="TS10" s="23"/>
      <c r="TT10" s="23"/>
      <c r="TU10" s="23"/>
      <c r="TV10" s="23"/>
      <c r="TW10" s="23"/>
      <c r="TX10" s="23"/>
      <c r="TY10" s="23"/>
      <c r="TZ10" s="23"/>
      <c r="UA10" s="23"/>
      <c r="UB10" s="23"/>
      <c r="UC10" s="23"/>
      <c r="UD10" s="23"/>
      <c r="UE10" s="23"/>
      <c r="UF10" s="23"/>
      <c r="UG10" s="23"/>
      <c r="UH10" s="23"/>
      <c r="UI10" s="23"/>
      <c r="UJ10" s="23"/>
      <c r="UK10" s="23"/>
      <c r="UL10" s="23"/>
      <c r="UM10" s="23"/>
      <c r="UN10" s="23"/>
      <c r="UO10" s="23"/>
      <c r="UP10" s="23"/>
      <c r="UQ10" s="23"/>
      <c r="UR10" s="23"/>
      <c r="US10" s="23"/>
      <c r="UT10" s="23"/>
      <c r="UU10" s="23"/>
      <c r="UV10" s="23"/>
      <c r="UW10" s="23"/>
      <c r="UX10" s="23"/>
      <c r="UY10" s="23"/>
      <c r="UZ10" s="23"/>
      <c r="VA10" s="23"/>
      <c r="VB10" s="23"/>
      <c r="VC10" s="23"/>
    </row>
    <row r="11" spans="1:575" x14ac:dyDescent="0.25">
      <c r="A11" s="38" t="s">
        <v>14</v>
      </c>
      <c r="B11" s="37" t="s">
        <v>31</v>
      </c>
      <c r="C11" s="36"/>
      <c r="D11" s="36"/>
      <c r="E11" s="1"/>
    </row>
    <row r="12" spans="1:575" s="27" customFormat="1" ht="3" customHeight="1" x14ac:dyDescent="0.25">
      <c r="A12" s="28"/>
      <c r="B12" s="39"/>
      <c r="C12" s="39"/>
      <c r="E12" s="51"/>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3"/>
      <c r="AS12" s="23"/>
      <c r="AT12" s="23"/>
      <c r="AU12" s="23"/>
      <c r="AV12" s="23"/>
      <c r="AW12" s="23"/>
      <c r="AX12" s="23"/>
      <c r="AY12" s="23"/>
      <c r="AZ12" s="23"/>
      <c r="BA12" s="23"/>
      <c r="BB12" s="23"/>
      <c r="BC12" s="23"/>
      <c r="BD12" s="23"/>
      <c r="BE12" s="23"/>
      <c r="BF12" s="23"/>
      <c r="BG12" s="23"/>
      <c r="BH12" s="23"/>
      <c r="BI12" s="23"/>
      <c r="BJ12" s="23"/>
      <c r="BK12" s="23"/>
      <c r="BL12" s="23"/>
      <c r="BM12" s="23"/>
      <c r="BN12" s="23"/>
      <c r="BO12" s="23"/>
      <c r="BP12" s="23"/>
      <c r="BQ12" s="23"/>
      <c r="BR12" s="23"/>
      <c r="BS12" s="23"/>
      <c r="BT12" s="23"/>
      <c r="BU12" s="23"/>
      <c r="BV12" s="23"/>
      <c r="BW12" s="23"/>
      <c r="BX12" s="23"/>
      <c r="BY12" s="23"/>
      <c r="BZ12" s="23"/>
      <c r="CA12" s="23"/>
      <c r="CB12" s="23"/>
      <c r="CC12" s="23"/>
      <c r="CD12" s="23"/>
      <c r="CE12" s="23"/>
      <c r="CF12" s="23"/>
      <c r="CG12" s="23"/>
      <c r="CH12" s="23"/>
      <c r="CI12" s="23"/>
      <c r="CJ12" s="23"/>
      <c r="CK12" s="23"/>
      <c r="CL12" s="23"/>
      <c r="CM12" s="23"/>
      <c r="CN12" s="23"/>
      <c r="CO12" s="23"/>
      <c r="CP12" s="23"/>
      <c r="CQ12" s="23"/>
      <c r="CR12" s="23"/>
      <c r="CS12" s="23"/>
      <c r="CT12" s="23"/>
      <c r="CU12" s="23"/>
      <c r="CV12" s="23"/>
      <c r="CW12" s="23"/>
      <c r="CX12" s="23"/>
      <c r="CY12" s="23"/>
      <c r="CZ12" s="23"/>
      <c r="DA12" s="23"/>
      <c r="DB12" s="23"/>
      <c r="DC12" s="23"/>
      <c r="DD12" s="23"/>
      <c r="DE12" s="23"/>
      <c r="DF12" s="23"/>
      <c r="DG12" s="23"/>
      <c r="DH12" s="23"/>
      <c r="DI12" s="23"/>
      <c r="DJ12" s="23"/>
      <c r="DK12" s="23"/>
      <c r="DL12" s="23"/>
      <c r="DM12" s="23"/>
      <c r="DN12" s="23"/>
      <c r="DO12" s="23"/>
      <c r="DP12" s="23"/>
      <c r="DQ12" s="23"/>
      <c r="DR12" s="23"/>
      <c r="DS12" s="23"/>
      <c r="DT12" s="23"/>
      <c r="DU12" s="23"/>
      <c r="DV12" s="23"/>
      <c r="DW12" s="23"/>
      <c r="DX12" s="23"/>
      <c r="DY12" s="23"/>
      <c r="DZ12" s="23"/>
      <c r="EA12" s="23"/>
      <c r="EB12" s="23"/>
      <c r="EC12" s="23"/>
      <c r="ED12" s="23"/>
      <c r="EE12" s="23"/>
      <c r="EF12" s="23"/>
      <c r="EG12" s="23"/>
      <c r="EH12" s="23"/>
      <c r="EI12" s="23"/>
      <c r="EJ12" s="23"/>
      <c r="EK12" s="23"/>
      <c r="EL12" s="23"/>
      <c r="EM12" s="23"/>
      <c r="EN12" s="23"/>
      <c r="EO12" s="23"/>
      <c r="EP12" s="23"/>
      <c r="EQ12" s="23"/>
      <c r="ER12" s="23"/>
      <c r="ES12" s="23"/>
      <c r="ET12" s="23"/>
      <c r="EU12" s="23"/>
      <c r="EV12" s="23"/>
      <c r="EW12" s="23"/>
      <c r="EX12" s="23"/>
      <c r="EY12" s="23"/>
      <c r="EZ12" s="23"/>
      <c r="FA12" s="23"/>
      <c r="FB12" s="23"/>
      <c r="FC12" s="23"/>
      <c r="FD12" s="23"/>
      <c r="FE12" s="23"/>
      <c r="FF12" s="23"/>
      <c r="FG12" s="23"/>
      <c r="FH12" s="23"/>
      <c r="FI12" s="23"/>
      <c r="FJ12" s="23"/>
      <c r="FK12" s="23"/>
      <c r="FL12" s="23"/>
      <c r="FM12" s="23"/>
      <c r="FN12" s="23"/>
      <c r="FO12" s="23"/>
      <c r="FP12" s="23"/>
      <c r="FQ12" s="23"/>
      <c r="FR12" s="23"/>
      <c r="FS12" s="23"/>
      <c r="FT12" s="23"/>
      <c r="FU12" s="23"/>
      <c r="FV12" s="23"/>
      <c r="FW12" s="23"/>
      <c r="FX12" s="23"/>
      <c r="FY12" s="23"/>
      <c r="FZ12" s="23"/>
      <c r="GA12" s="23"/>
      <c r="GB12" s="23"/>
      <c r="GC12" s="23"/>
      <c r="GD12" s="23"/>
      <c r="GE12" s="23"/>
      <c r="GF12" s="23"/>
      <c r="GG12" s="23"/>
      <c r="GH12" s="23"/>
      <c r="GI12" s="23"/>
      <c r="GJ12" s="23"/>
      <c r="GK12" s="23"/>
      <c r="GL12" s="23"/>
      <c r="GM12" s="23"/>
      <c r="GN12" s="23"/>
      <c r="GO12" s="23"/>
      <c r="GP12" s="23"/>
      <c r="GQ12" s="23"/>
      <c r="GR12" s="23"/>
      <c r="GS12" s="23"/>
      <c r="GT12" s="23"/>
      <c r="GU12" s="23"/>
      <c r="GV12" s="23"/>
      <c r="GW12" s="23"/>
      <c r="GX12" s="23"/>
      <c r="GY12" s="23"/>
      <c r="GZ12" s="23"/>
      <c r="HA12" s="23"/>
      <c r="HB12" s="23"/>
      <c r="HC12" s="23"/>
      <c r="HD12" s="23"/>
      <c r="HE12" s="23"/>
      <c r="HF12" s="23"/>
      <c r="HG12" s="23"/>
      <c r="HH12" s="23"/>
      <c r="HI12" s="23"/>
      <c r="HJ12" s="23"/>
      <c r="HK12" s="23"/>
      <c r="HL12" s="23"/>
      <c r="HM12" s="23"/>
      <c r="HN12" s="23"/>
      <c r="HO12" s="23"/>
      <c r="HP12" s="23"/>
      <c r="HQ12" s="23"/>
      <c r="HR12" s="23"/>
      <c r="HS12" s="23"/>
      <c r="HT12" s="23"/>
      <c r="HU12" s="23"/>
      <c r="HV12" s="23"/>
      <c r="HW12" s="23"/>
      <c r="HX12" s="23"/>
      <c r="HY12" s="23"/>
      <c r="HZ12" s="23"/>
      <c r="IA12" s="23"/>
      <c r="IB12" s="23"/>
      <c r="IC12" s="23"/>
      <c r="ID12" s="23"/>
      <c r="IE12" s="23"/>
      <c r="IF12" s="23"/>
      <c r="IG12" s="23"/>
      <c r="IH12" s="23"/>
      <c r="II12" s="23"/>
      <c r="IJ12" s="23"/>
      <c r="IK12" s="23"/>
      <c r="IL12" s="23"/>
      <c r="IM12" s="23"/>
      <c r="IN12" s="23"/>
      <c r="IO12" s="23"/>
      <c r="IP12" s="23"/>
      <c r="IQ12" s="23"/>
      <c r="IR12" s="23"/>
      <c r="IS12" s="23"/>
      <c r="IT12" s="23"/>
      <c r="IU12" s="23"/>
      <c r="IV12" s="23"/>
      <c r="IW12" s="23"/>
      <c r="IX12" s="23"/>
      <c r="IY12" s="23"/>
      <c r="IZ12" s="23"/>
      <c r="JA12" s="23"/>
      <c r="JB12" s="23"/>
      <c r="JC12" s="23"/>
      <c r="JD12" s="23"/>
      <c r="JE12" s="23"/>
      <c r="JF12" s="23"/>
      <c r="JG12" s="23"/>
      <c r="JH12" s="23"/>
      <c r="JI12" s="23"/>
      <c r="JJ12" s="23"/>
      <c r="JK12" s="23"/>
      <c r="JL12" s="23"/>
      <c r="JM12" s="23"/>
      <c r="JN12" s="23"/>
      <c r="JO12" s="23"/>
      <c r="JP12" s="23"/>
      <c r="JQ12" s="23"/>
      <c r="JR12" s="23"/>
      <c r="JS12" s="23"/>
      <c r="JT12" s="23"/>
      <c r="JU12" s="23"/>
      <c r="JV12" s="23"/>
      <c r="JW12" s="23"/>
      <c r="JX12" s="23"/>
      <c r="JY12" s="23"/>
      <c r="JZ12" s="23"/>
      <c r="KA12" s="23"/>
      <c r="KB12" s="23"/>
      <c r="KC12" s="23"/>
      <c r="KD12" s="23"/>
      <c r="KE12" s="23"/>
      <c r="KF12" s="23"/>
      <c r="KG12" s="23"/>
      <c r="KH12" s="23"/>
      <c r="KI12" s="23"/>
      <c r="KJ12" s="23"/>
      <c r="KK12" s="23"/>
      <c r="KL12" s="23"/>
      <c r="KM12" s="23"/>
      <c r="KN12" s="23"/>
      <c r="KO12" s="23"/>
      <c r="KP12" s="23"/>
      <c r="KQ12" s="23"/>
      <c r="KR12" s="23"/>
      <c r="KS12" s="23"/>
      <c r="KT12" s="23"/>
      <c r="KU12" s="23"/>
      <c r="KV12" s="23"/>
      <c r="KW12" s="23"/>
      <c r="KX12" s="23"/>
      <c r="KY12" s="23"/>
      <c r="KZ12" s="23"/>
      <c r="LA12" s="23"/>
      <c r="LB12" s="23"/>
      <c r="LC12" s="23"/>
      <c r="LD12" s="23"/>
      <c r="LE12" s="23"/>
      <c r="LF12" s="23"/>
      <c r="LG12" s="23"/>
      <c r="LH12" s="23"/>
      <c r="LI12" s="23"/>
      <c r="LJ12" s="23"/>
      <c r="LK12" s="23"/>
      <c r="LL12" s="23"/>
      <c r="LM12" s="23"/>
      <c r="LN12" s="23"/>
      <c r="LO12" s="23"/>
      <c r="LP12" s="23"/>
      <c r="LQ12" s="23"/>
      <c r="LR12" s="23"/>
      <c r="LS12" s="23"/>
      <c r="LT12" s="23"/>
      <c r="LU12" s="23"/>
      <c r="LV12" s="23"/>
      <c r="LW12" s="23"/>
      <c r="LX12" s="23"/>
      <c r="LY12" s="23"/>
      <c r="LZ12" s="23"/>
      <c r="MA12" s="23"/>
      <c r="MB12" s="23"/>
      <c r="MC12" s="23"/>
      <c r="MD12" s="23"/>
      <c r="ME12" s="23"/>
      <c r="MF12" s="23"/>
      <c r="MG12" s="23"/>
      <c r="MH12" s="23"/>
      <c r="MI12" s="23"/>
      <c r="MJ12" s="23"/>
      <c r="MK12" s="23"/>
      <c r="ML12" s="23"/>
      <c r="MM12" s="23"/>
      <c r="MN12" s="23"/>
      <c r="MO12" s="23"/>
      <c r="MP12" s="23"/>
      <c r="MQ12" s="23"/>
      <c r="MR12" s="23"/>
      <c r="MS12" s="23"/>
      <c r="MT12" s="23"/>
      <c r="MU12" s="23"/>
      <c r="MV12" s="23"/>
      <c r="MW12" s="23"/>
      <c r="MX12" s="23"/>
      <c r="MY12" s="23"/>
      <c r="MZ12" s="23"/>
      <c r="NA12" s="23"/>
      <c r="NB12" s="23"/>
      <c r="NC12" s="23"/>
      <c r="ND12" s="23"/>
      <c r="NE12" s="23"/>
      <c r="NF12" s="23"/>
      <c r="NG12" s="23"/>
      <c r="NH12" s="23"/>
      <c r="NI12" s="23"/>
      <c r="NJ12" s="23"/>
      <c r="NK12" s="23"/>
      <c r="NL12" s="23"/>
      <c r="NM12" s="23"/>
      <c r="NN12" s="23"/>
      <c r="NO12" s="23"/>
      <c r="NP12" s="23"/>
      <c r="NQ12" s="23"/>
      <c r="NR12" s="23"/>
      <c r="NS12" s="23"/>
      <c r="NT12" s="23"/>
      <c r="NU12" s="23"/>
      <c r="NV12" s="23"/>
      <c r="NW12" s="23"/>
      <c r="NX12" s="23"/>
      <c r="NY12" s="23"/>
      <c r="NZ12" s="23"/>
      <c r="OA12" s="23"/>
      <c r="OB12" s="23"/>
      <c r="OC12" s="23"/>
      <c r="OD12" s="23"/>
      <c r="OE12" s="23"/>
      <c r="OF12" s="23"/>
      <c r="OG12" s="23"/>
      <c r="OH12" s="23"/>
      <c r="OI12" s="23"/>
      <c r="OJ12" s="23"/>
      <c r="OK12" s="23"/>
      <c r="OL12" s="23"/>
      <c r="OM12" s="23"/>
      <c r="ON12" s="23"/>
      <c r="OO12" s="23"/>
      <c r="OP12" s="23"/>
      <c r="OQ12" s="23"/>
      <c r="OR12" s="23"/>
      <c r="OS12" s="23"/>
      <c r="OT12" s="23"/>
      <c r="OU12" s="23"/>
      <c r="OV12" s="23"/>
      <c r="OW12" s="23"/>
      <c r="OX12" s="23"/>
      <c r="OY12" s="23"/>
      <c r="OZ12" s="23"/>
      <c r="PA12" s="23"/>
      <c r="PB12" s="23"/>
      <c r="PC12" s="23"/>
      <c r="PD12" s="23"/>
      <c r="PE12" s="23"/>
      <c r="PF12" s="23"/>
      <c r="PG12" s="23"/>
      <c r="PH12" s="23"/>
      <c r="PI12" s="23"/>
      <c r="PJ12" s="23"/>
      <c r="PK12" s="23"/>
      <c r="PL12" s="23"/>
      <c r="PM12" s="23"/>
      <c r="PN12" s="23"/>
      <c r="PO12" s="23"/>
      <c r="PP12" s="23"/>
      <c r="PQ12" s="23"/>
      <c r="PR12" s="23"/>
      <c r="PS12" s="23"/>
      <c r="PT12" s="23"/>
      <c r="PU12" s="23"/>
      <c r="PV12" s="23"/>
      <c r="PW12" s="23"/>
      <c r="PX12" s="23"/>
      <c r="PY12" s="23"/>
      <c r="PZ12" s="23"/>
      <c r="QA12" s="23"/>
      <c r="QB12" s="23"/>
      <c r="QC12" s="23"/>
      <c r="QD12" s="23"/>
      <c r="QE12" s="23"/>
      <c r="QF12" s="23"/>
      <c r="QG12" s="23"/>
      <c r="QH12" s="23"/>
      <c r="QI12" s="23"/>
      <c r="QJ12" s="23"/>
      <c r="QK12" s="23"/>
      <c r="QL12" s="23"/>
      <c r="QM12" s="23"/>
      <c r="QN12" s="23"/>
      <c r="QO12" s="23"/>
      <c r="QP12" s="23"/>
      <c r="QQ12" s="23"/>
      <c r="QR12" s="23"/>
      <c r="QS12" s="23"/>
      <c r="QT12" s="23"/>
      <c r="QU12" s="23"/>
      <c r="QV12" s="23"/>
      <c r="QW12" s="23"/>
      <c r="QX12" s="23"/>
      <c r="QY12" s="23"/>
      <c r="QZ12" s="23"/>
      <c r="RA12" s="23"/>
      <c r="RB12" s="23"/>
      <c r="RC12" s="23"/>
      <c r="RD12" s="23"/>
      <c r="RE12" s="23"/>
      <c r="RF12" s="23"/>
      <c r="RG12" s="23"/>
      <c r="RH12" s="23"/>
      <c r="RI12" s="23"/>
      <c r="RJ12" s="23"/>
      <c r="RK12" s="23"/>
      <c r="RL12" s="23"/>
      <c r="RM12" s="23"/>
      <c r="RN12" s="23"/>
      <c r="RO12" s="23"/>
      <c r="RP12" s="23"/>
      <c r="RQ12" s="23"/>
      <c r="RR12" s="23"/>
      <c r="RS12" s="23"/>
      <c r="RT12" s="23"/>
      <c r="RU12" s="23"/>
      <c r="RV12" s="23"/>
      <c r="RW12" s="23"/>
      <c r="RX12" s="23"/>
      <c r="RY12" s="23"/>
      <c r="RZ12" s="23"/>
      <c r="SA12" s="23"/>
      <c r="SB12" s="23"/>
      <c r="SC12" s="23"/>
      <c r="SD12" s="23"/>
      <c r="SE12" s="23"/>
      <c r="SF12" s="23"/>
      <c r="SG12" s="23"/>
      <c r="SH12" s="23"/>
      <c r="SI12" s="23"/>
      <c r="SJ12" s="23"/>
      <c r="SK12" s="23"/>
      <c r="SL12" s="23"/>
      <c r="SM12" s="23"/>
      <c r="SN12" s="23"/>
      <c r="SO12" s="23"/>
      <c r="SP12" s="23"/>
      <c r="SQ12" s="23"/>
      <c r="SR12" s="23"/>
      <c r="SS12" s="23"/>
      <c r="ST12" s="23"/>
      <c r="SU12" s="23"/>
      <c r="SV12" s="23"/>
      <c r="SW12" s="23"/>
      <c r="SX12" s="23"/>
      <c r="SY12" s="23"/>
      <c r="SZ12" s="23"/>
      <c r="TA12" s="23"/>
      <c r="TB12" s="23"/>
      <c r="TC12" s="23"/>
      <c r="TD12" s="23"/>
      <c r="TE12" s="23"/>
      <c r="TF12" s="23"/>
      <c r="TG12" s="23"/>
      <c r="TH12" s="23"/>
      <c r="TI12" s="23"/>
      <c r="TJ12" s="23"/>
      <c r="TK12" s="23"/>
      <c r="TL12" s="23"/>
      <c r="TM12" s="23"/>
      <c r="TN12" s="23"/>
      <c r="TO12" s="23"/>
      <c r="TP12" s="23"/>
      <c r="TQ12" s="23"/>
      <c r="TR12" s="23"/>
      <c r="TS12" s="23"/>
      <c r="TT12" s="23"/>
      <c r="TU12" s="23"/>
      <c r="TV12" s="23"/>
      <c r="TW12" s="23"/>
      <c r="TX12" s="23"/>
      <c r="TY12" s="23"/>
      <c r="TZ12" s="23"/>
      <c r="UA12" s="23"/>
      <c r="UB12" s="23"/>
      <c r="UC12" s="23"/>
      <c r="UD12" s="23"/>
      <c r="UE12" s="23"/>
      <c r="UF12" s="23"/>
      <c r="UG12" s="23"/>
      <c r="UH12" s="23"/>
      <c r="UI12" s="23"/>
      <c r="UJ12" s="23"/>
      <c r="UK12" s="23"/>
      <c r="UL12" s="23"/>
      <c r="UM12" s="23"/>
      <c r="UN12" s="23"/>
      <c r="UO12" s="23"/>
      <c r="UP12" s="23"/>
      <c r="UQ12" s="23"/>
      <c r="UR12" s="23"/>
      <c r="US12" s="23"/>
      <c r="UT12" s="23"/>
      <c r="UU12" s="23"/>
      <c r="UV12" s="23"/>
      <c r="UW12" s="23"/>
      <c r="UX12" s="23"/>
      <c r="UY12" s="23"/>
      <c r="UZ12" s="23"/>
      <c r="VA12" s="23"/>
      <c r="VB12" s="23"/>
      <c r="VC12" s="23"/>
    </row>
    <row r="13" spans="1:575" x14ac:dyDescent="0.25">
      <c r="A13" s="38" t="s">
        <v>30</v>
      </c>
      <c r="B13" s="55" t="s">
        <v>29</v>
      </c>
      <c r="C13" s="54"/>
      <c r="D13" s="54"/>
      <c r="E13" s="1"/>
    </row>
    <row r="14" spans="1:575" s="27" customFormat="1" ht="3" customHeight="1" x14ac:dyDescent="0.25">
      <c r="A14" s="28"/>
      <c r="B14" s="39"/>
      <c r="C14" s="53"/>
      <c r="D14" s="52"/>
      <c r="E14" s="51"/>
      <c r="F14" s="23"/>
      <c r="G14" s="23"/>
      <c r="H14" s="23"/>
      <c r="I14" s="23"/>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23"/>
      <c r="AI14" s="23"/>
      <c r="AJ14" s="23"/>
      <c r="AK14" s="23"/>
      <c r="AL14" s="23"/>
      <c r="AM14" s="23"/>
      <c r="AN14" s="23"/>
      <c r="AO14" s="23"/>
      <c r="AP14" s="23"/>
      <c r="AQ14" s="23"/>
      <c r="AR14" s="23"/>
      <c r="AS14" s="23"/>
      <c r="AT14" s="23"/>
      <c r="AU14" s="23"/>
      <c r="AV14" s="23"/>
      <c r="AW14" s="23"/>
      <c r="AX14" s="23"/>
      <c r="AY14" s="23"/>
      <c r="AZ14" s="23"/>
      <c r="BA14" s="23"/>
      <c r="BB14" s="23"/>
      <c r="BC14" s="23"/>
      <c r="BD14" s="23"/>
      <c r="BE14" s="23"/>
      <c r="BF14" s="23"/>
      <c r="BG14" s="23"/>
      <c r="BH14" s="23"/>
      <c r="BI14" s="23"/>
      <c r="BJ14" s="23"/>
      <c r="BK14" s="23"/>
      <c r="BL14" s="23"/>
      <c r="BM14" s="23"/>
      <c r="BN14" s="23"/>
      <c r="BO14" s="23"/>
      <c r="BP14" s="23"/>
      <c r="BQ14" s="23"/>
      <c r="BR14" s="23"/>
      <c r="BS14" s="23"/>
      <c r="BT14" s="23"/>
      <c r="BU14" s="23"/>
      <c r="BV14" s="23"/>
      <c r="BW14" s="23"/>
      <c r="BX14" s="23"/>
      <c r="BY14" s="23"/>
      <c r="BZ14" s="23"/>
      <c r="CA14" s="23"/>
      <c r="CB14" s="23"/>
      <c r="CC14" s="23"/>
      <c r="CD14" s="23"/>
      <c r="CE14" s="23"/>
      <c r="CF14" s="23"/>
      <c r="CG14" s="23"/>
      <c r="CH14" s="23"/>
      <c r="CI14" s="23"/>
      <c r="CJ14" s="23"/>
      <c r="CK14" s="23"/>
      <c r="CL14" s="23"/>
      <c r="CM14" s="23"/>
      <c r="CN14" s="23"/>
      <c r="CO14" s="23"/>
      <c r="CP14" s="23"/>
      <c r="CQ14" s="23"/>
      <c r="CR14" s="23"/>
      <c r="CS14" s="23"/>
      <c r="CT14" s="23"/>
      <c r="CU14" s="23"/>
      <c r="CV14" s="23"/>
      <c r="CW14" s="23"/>
      <c r="CX14" s="23"/>
      <c r="CY14" s="23"/>
      <c r="CZ14" s="23"/>
      <c r="DA14" s="23"/>
      <c r="DB14" s="23"/>
      <c r="DC14" s="23"/>
      <c r="DD14" s="23"/>
      <c r="DE14" s="23"/>
      <c r="DF14" s="23"/>
      <c r="DG14" s="23"/>
      <c r="DH14" s="23"/>
      <c r="DI14" s="23"/>
      <c r="DJ14" s="23"/>
      <c r="DK14" s="23"/>
      <c r="DL14" s="23"/>
      <c r="DM14" s="23"/>
      <c r="DN14" s="23"/>
      <c r="DO14" s="23"/>
      <c r="DP14" s="23"/>
      <c r="DQ14" s="23"/>
      <c r="DR14" s="23"/>
      <c r="DS14" s="23"/>
      <c r="DT14" s="23"/>
      <c r="DU14" s="23"/>
      <c r="DV14" s="23"/>
      <c r="DW14" s="23"/>
      <c r="DX14" s="23"/>
      <c r="DY14" s="23"/>
      <c r="DZ14" s="23"/>
      <c r="EA14" s="23"/>
      <c r="EB14" s="23"/>
      <c r="EC14" s="23"/>
      <c r="ED14" s="23"/>
      <c r="EE14" s="23"/>
      <c r="EF14" s="23"/>
      <c r="EG14" s="23"/>
      <c r="EH14" s="23"/>
      <c r="EI14" s="23"/>
      <c r="EJ14" s="23"/>
      <c r="EK14" s="23"/>
      <c r="EL14" s="23"/>
      <c r="EM14" s="23"/>
      <c r="EN14" s="23"/>
      <c r="EO14" s="23"/>
      <c r="EP14" s="23"/>
      <c r="EQ14" s="23"/>
      <c r="ER14" s="23"/>
      <c r="ES14" s="23"/>
      <c r="ET14" s="23"/>
      <c r="EU14" s="23"/>
      <c r="EV14" s="23"/>
      <c r="EW14" s="23"/>
      <c r="EX14" s="23"/>
      <c r="EY14" s="23"/>
      <c r="EZ14" s="23"/>
      <c r="FA14" s="23"/>
      <c r="FB14" s="23"/>
      <c r="FC14" s="23"/>
      <c r="FD14" s="23"/>
      <c r="FE14" s="23"/>
      <c r="FF14" s="23"/>
      <c r="FG14" s="23"/>
      <c r="FH14" s="23"/>
      <c r="FI14" s="23"/>
      <c r="FJ14" s="23"/>
      <c r="FK14" s="23"/>
      <c r="FL14" s="23"/>
      <c r="FM14" s="23"/>
      <c r="FN14" s="23"/>
      <c r="FO14" s="23"/>
      <c r="FP14" s="23"/>
      <c r="FQ14" s="23"/>
      <c r="FR14" s="23"/>
      <c r="FS14" s="23"/>
      <c r="FT14" s="23"/>
      <c r="FU14" s="23"/>
      <c r="FV14" s="23"/>
      <c r="FW14" s="23"/>
      <c r="FX14" s="23"/>
      <c r="FY14" s="23"/>
      <c r="FZ14" s="23"/>
      <c r="GA14" s="23"/>
      <c r="GB14" s="23"/>
      <c r="GC14" s="23"/>
      <c r="GD14" s="23"/>
      <c r="GE14" s="23"/>
      <c r="GF14" s="23"/>
      <c r="GG14" s="23"/>
      <c r="GH14" s="23"/>
      <c r="GI14" s="23"/>
      <c r="GJ14" s="23"/>
      <c r="GK14" s="23"/>
      <c r="GL14" s="23"/>
      <c r="GM14" s="23"/>
      <c r="GN14" s="23"/>
      <c r="GO14" s="23"/>
      <c r="GP14" s="23"/>
      <c r="GQ14" s="23"/>
      <c r="GR14" s="23"/>
      <c r="GS14" s="23"/>
      <c r="GT14" s="23"/>
      <c r="GU14" s="23"/>
      <c r="GV14" s="23"/>
      <c r="GW14" s="23"/>
      <c r="GX14" s="23"/>
      <c r="GY14" s="23"/>
      <c r="GZ14" s="23"/>
      <c r="HA14" s="23"/>
      <c r="HB14" s="23"/>
      <c r="HC14" s="23"/>
      <c r="HD14" s="23"/>
      <c r="HE14" s="23"/>
      <c r="HF14" s="23"/>
      <c r="HG14" s="23"/>
      <c r="HH14" s="23"/>
      <c r="HI14" s="23"/>
      <c r="HJ14" s="23"/>
      <c r="HK14" s="23"/>
      <c r="HL14" s="23"/>
      <c r="HM14" s="23"/>
      <c r="HN14" s="23"/>
      <c r="HO14" s="23"/>
      <c r="HP14" s="23"/>
      <c r="HQ14" s="23"/>
      <c r="HR14" s="23"/>
      <c r="HS14" s="23"/>
      <c r="HT14" s="23"/>
      <c r="HU14" s="23"/>
      <c r="HV14" s="23"/>
      <c r="HW14" s="23"/>
      <c r="HX14" s="23"/>
      <c r="HY14" s="23"/>
      <c r="HZ14" s="23"/>
      <c r="IA14" s="23"/>
      <c r="IB14" s="23"/>
      <c r="IC14" s="23"/>
      <c r="ID14" s="23"/>
      <c r="IE14" s="23"/>
      <c r="IF14" s="23"/>
      <c r="IG14" s="23"/>
      <c r="IH14" s="23"/>
      <c r="II14" s="23"/>
      <c r="IJ14" s="23"/>
      <c r="IK14" s="23"/>
      <c r="IL14" s="23"/>
      <c r="IM14" s="23"/>
      <c r="IN14" s="23"/>
      <c r="IO14" s="23"/>
      <c r="IP14" s="23"/>
      <c r="IQ14" s="23"/>
      <c r="IR14" s="23"/>
      <c r="IS14" s="23"/>
      <c r="IT14" s="23"/>
      <c r="IU14" s="23"/>
      <c r="IV14" s="23"/>
      <c r="IW14" s="23"/>
      <c r="IX14" s="23"/>
      <c r="IY14" s="23"/>
      <c r="IZ14" s="23"/>
      <c r="JA14" s="23"/>
      <c r="JB14" s="23"/>
      <c r="JC14" s="23"/>
      <c r="JD14" s="23"/>
      <c r="JE14" s="23"/>
      <c r="JF14" s="23"/>
      <c r="JG14" s="23"/>
      <c r="JH14" s="23"/>
      <c r="JI14" s="23"/>
      <c r="JJ14" s="23"/>
      <c r="JK14" s="23"/>
      <c r="JL14" s="23"/>
      <c r="JM14" s="23"/>
      <c r="JN14" s="23"/>
      <c r="JO14" s="23"/>
      <c r="JP14" s="23"/>
      <c r="JQ14" s="23"/>
      <c r="JR14" s="23"/>
      <c r="JS14" s="23"/>
      <c r="JT14" s="23"/>
      <c r="JU14" s="23"/>
      <c r="JV14" s="23"/>
      <c r="JW14" s="23"/>
      <c r="JX14" s="23"/>
      <c r="JY14" s="23"/>
      <c r="JZ14" s="23"/>
      <c r="KA14" s="23"/>
      <c r="KB14" s="23"/>
      <c r="KC14" s="23"/>
      <c r="KD14" s="23"/>
      <c r="KE14" s="23"/>
      <c r="KF14" s="23"/>
      <c r="KG14" s="23"/>
      <c r="KH14" s="23"/>
      <c r="KI14" s="23"/>
      <c r="KJ14" s="23"/>
      <c r="KK14" s="23"/>
      <c r="KL14" s="23"/>
      <c r="KM14" s="23"/>
      <c r="KN14" s="23"/>
      <c r="KO14" s="23"/>
      <c r="KP14" s="23"/>
      <c r="KQ14" s="23"/>
      <c r="KR14" s="23"/>
      <c r="KS14" s="23"/>
      <c r="KT14" s="23"/>
      <c r="KU14" s="23"/>
      <c r="KV14" s="23"/>
      <c r="KW14" s="23"/>
      <c r="KX14" s="23"/>
      <c r="KY14" s="23"/>
      <c r="KZ14" s="23"/>
      <c r="LA14" s="23"/>
      <c r="LB14" s="23"/>
      <c r="LC14" s="23"/>
      <c r="LD14" s="23"/>
      <c r="LE14" s="23"/>
      <c r="LF14" s="23"/>
      <c r="LG14" s="23"/>
      <c r="LH14" s="23"/>
      <c r="LI14" s="23"/>
      <c r="LJ14" s="23"/>
      <c r="LK14" s="23"/>
      <c r="LL14" s="23"/>
      <c r="LM14" s="23"/>
      <c r="LN14" s="23"/>
      <c r="LO14" s="23"/>
      <c r="LP14" s="23"/>
      <c r="LQ14" s="23"/>
      <c r="LR14" s="23"/>
      <c r="LS14" s="23"/>
      <c r="LT14" s="23"/>
      <c r="LU14" s="23"/>
      <c r="LV14" s="23"/>
      <c r="LW14" s="23"/>
      <c r="LX14" s="23"/>
      <c r="LY14" s="23"/>
      <c r="LZ14" s="23"/>
      <c r="MA14" s="23"/>
      <c r="MB14" s="23"/>
      <c r="MC14" s="23"/>
      <c r="MD14" s="23"/>
      <c r="ME14" s="23"/>
      <c r="MF14" s="23"/>
      <c r="MG14" s="23"/>
      <c r="MH14" s="23"/>
      <c r="MI14" s="23"/>
      <c r="MJ14" s="23"/>
      <c r="MK14" s="23"/>
      <c r="ML14" s="23"/>
      <c r="MM14" s="23"/>
      <c r="MN14" s="23"/>
      <c r="MO14" s="23"/>
      <c r="MP14" s="23"/>
      <c r="MQ14" s="23"/>
      <c r="MR14" s="23"/>
      <c r="MS14" s="23"/>
      <c r="MT14" s="23"/>
      <c r="MU14" s="23"/>
      <c r="MV14" s="23"/>
      <c r="MW14" s="23"/>
      <c r="MX14" s="23"/>
      <c r="MY14" s="23"/>
      <c r="MZ14" s="23"/>
      <c r="NA14" s="23"/>
      <c r="NB14" s="23"/>
      <c r="NC14" s="23"/>
      <c r="ND14" s="23"/>
      <c r="NE14" s="23"/>
      <c r="NF14" s="23"/>
      <c r="NG14" s="23"/>
      <c r="NH14" s="23"/>
      <c r="NI14" s="23"/>
      <c r="NJ14" s="23"/>
      <c r="NK14" s="23"/>
      <c r="NL14" s="23"/>
      <c r="NM14" s="23"/>
      <c r="NN14" s="23"/>
      <c r="NO14" s="23"/>
      <c r="NP14" s="23"/>
      <c r="NQ14" s="23"/>
      <c r="NR14" s="23"/>
      <c r="NS14" s="23"/>
      <c r="NT14" s="23"/>
      <c r="NU14" s="23"/>
      <c r="NV14" s="23"/>
      <c r="NW14" s="23"/>
      <c r="NX14" s="23"/>
      <c r="NY14" s="23"/>
      <c r="NZ14" s="23"/>
      <c r="OA14" s="23"/>
      <c r="OB14" s="23"/>
      <c r="OC14" s="23"/>
      <c r="OD14" s="23"/>
      <c r="OE14" s="23"/>
      <c r="OF14" s="23"/>
      <c r="OG14" s="23"/>
      <c r="OH14" s="23"/>
      <c r="OI14" s="23"/>
      <c r="OJ14" s="23"/>
      <c r="OK14" s="23"/>
      <c r="OL14" s="23"/>
      <c r="OM14" s="23"/>
      <c r="ON14" s="23"/>
      <c r="OO14" s="23"/>
      <c r="OP14" s="23"/>
      <c r="OQ14" s="23"/>
      <c r="OR14" s="23"/>
      <c r="OS14" s="23"/>
      <c r="OT14" s="23"/>
      <c r="OU14" s="23"/>
      <c r="OV14" s="23"/>
      <c r="OW14" s="23"/>
      <c r="OX14" s="23"/>
      <c r="OY14" s="23"/>
      <c r="OZ14" s="23"/>
      <c r="PA14" s="23"/>
      <c r="PB14" s="23"/>
      <c r="PC14" s="23"/>
      <c r="PD14" s="23"/>
      <c r="PE14" s="23"/>
      <c r="PF14" s="23"/>
      <c r="PG14" s="23"/>
      <c r="PH14" s="23"/>
      <c r="PI14" s="23"/>
      <c r="PJ14" s="23"/>
      <c r="PK14" s="23"/>
      <c r="PL14" s="23"/>
      <c r="PM14" s="23"/>
      <c r="PN14" s="23"/>
      <c r="PO14" s="23"/>
      <c r="PP14" s="23"/>
      <c r="PQ14" s="23"/>
      <c r="PR14" s="23"/>
      <c r="PS14" s="23"/>
      <c r="PT14" s="23"/>
      <c r="PU14" s="23"/>
      <c r="PV14" s="23"/>
      <c r="PW14" s="23"/>
      <c r="PX14" s="23"/>
      <c r="PY14" s="23"/>
      <c r="PZ14" s="23"/>
      <c r="QA14" s="23"/>
      <c r="QB14" s="23"/>
      <c r="QC14" s="23"/>
      <c r="QD14" s="23"/>
      <c r="QE14" s="23"/>
      <c r="QF14" s="23"/>
      <c r="QG14" s="23"/>
      <c r="QH14" s="23"/>
      <c r="QI14" s="23"/>
      <c r="QJ14" s="23"/>
      <c r="QK14" s="23"/>
      <c r="QL14" s="23"/>
      <c r="QM14" s="23"/>
      <c r="QN14" s="23"/>
      <c r="QO14" s="23"/>
      <c r="QP14" s="23"/>
      <c r="QQ14" s="23"/>
      <c r="QR14" s="23"/>
      <c r="QS14" s="23"/>
      <c r="QT14" s="23"/>
      <c r="QU14" s="23"/>
      <c r="QV14" s="23"/>
      <c r="QW14" s="23"/>
      <c r="QX14" s="23"/>
      <c r="QY14" s="23"/>
      <c r="QZ14" s="23"/>
      <c r="RA14" s="23"/>
      <c r="RB14" s="23"/>
      <c r="RC14" s="23"/>
      <c r="RD14" s="23"/>
      <c r="RE14" s="23"/>
      <c r="RF14" s="23"/>
      <c r="RG14" s="23"/>
      <c r="RH14" s="23"/>
      <c r="RI14" s="23"/>
      <c r="RJ14" s="23"/>
      <c r="RK14" s="23"/>
      <c r="RL14" s="23"/>
      <c r="RM14" s="23"/>
      <c r="RN14" s="23"/>
      <c r="RO14" s="23"/>
      <c r="RP14" s="23"/>
      <c r="RQ14" s="23"/>
      <c r="RR14" s="23"/>
      <c r="RS14" s="23"/>
      <c r="RT14" s="23"/>
      <c r="RU14" s="23"/>
      <c r="RV14" s="23"/>
      <c r="RW14" s="23"/>
      <c r="RX14" s="23"/>
      <c r="RY14" s="23"/>
      <c r="RZ14" s="23"/>
      <c r="SA14" s="23"/>
      <c r="SB14" s="23"/>
      <c r="SC14" s="23"/>
      <c r="SD14" s="23"/>
      <c r="SE14" s="23"/>
      <c r="SF14" s="23"/>
      <c r="SG14" s="23"/>
      <c r="SH14" s="23"/>
      <c r="SI14" s="23"/>
      <c r="SJ14" s="23"/>
      <c r="SK14" s="23"/>
      <c r="SL14" s="23"/>
      <c r="SM14" s="23"/>
      <c r="SN14" s="23"/>
      <c r="SO14" s="23"/>
      <c r="SP14" s="23"/>
      <c r="SQ14" s="23"/>
      <c r="SR14" s="23"/>
      <c r="SS14" s="23"/>
      <c r="ST14" s="23"/>
      <c r="SU14" s="23"/>
      <c r="SV14" s="23"/>
      <c r="SW14" s="23"/>
      <c r="SX14" s="23"/>
      <c r="SY14" s="23"/>
      <c r="SZ14" s="23"/>
      <c r="TA14" s="23"/>
      <c r="TB14" s="23"/>
      <c r="TC14" s="23"/>
      <c r="TD14" s="23"/>
      <c r="TE14" s="23"/>
      <c r="TF14" s="23"/>
      <c r="TG14" s="23"/>
      <c r="TH14" s="23"/>
      <c r="TI14" s="23"/>
      <c r="TJ14" s="23"/>
      <c r="TK14" s="23"/>
      <c r="TL14" s="23"/>
      <c r="TM14" s="23"/>
      <c r="TN14" s="23"/>
      <c r="TO14" s="23"/>
      <c r="TP14" s="23"/>
      <c r="TQ14" s="23"/>
      <c r="TR14" s="23"/>
      <c r="TS14" s="23"/>
      <c r="TT14" s="23"/>
      <c r="TU14" s="23"/>
      <c r="TV14" s="23"/>
      <c r="TW14" s="23"/>
      <c r="TX14" s="23"/>
      <c r="TY14" s="23"/>
      <c r="TZ14" s="23"/>
      <c r="UA14" s="23"/>
      <c r="UB14" s="23"/>
      <c r="UC14" s="23"/>
      <c r="UD14" s="23"/>
      <c r="UE14" s="23"/>
      <c r="UF14" s="23"/>
      <c r="UG14" s="23"/>
      <c r="UH14" s="23"/>
      <c r="UI14" s="23"/>
      <c r="UJ14" s="23"/>
      <c r="UK14" s="23"/>
      <c r="UL14" s="23"/>
      <c r="UM14" s="23"/>
      <c r="UN14" s="23"/>
      <c r="UO14" s="23"/>
      <c r="UP14" s="23"/>
      <c r="UQ14" s="23"/>
      <c r="UR14" s="23"/>
      <c r="US14" s="23"/>
      <c r="UT14" s="23"/>
      <c r="UU14" s="23"/>
      <c r="UV14" s="23"/>
      <c r="UW14" s="23"/>
      <c r="UX14" s="23"/>
      <c r="UY14" s="23"/>
      <c r="UZ14" s="23"/>
      <c r="VA14" s="23"/>
      <c r="VB14" s="23"/>
      <c r="VC14" s="23"/>
    </row>
    <row r="15" spans="1:575" x14ac:dyDescent="0.25">
      <c r="A15" s="38" t="s">
        <v>28</v>
      </c>
      <c r="B15" s="37" t="s">
        <v>27</v>
      </c>
      <c r="C15" s="36"/>
      <c r="D15" s="36"/>
      <c r="E15" s="1"/>
    </row>
    <row r="16" spans="1:575" s="27" customFormat="1" ht="3" customHeight="1" x14ac:dyDescent="0.25">
      <c r="A16" s="28"/>
      <c r="B16" s="39"/>
      <c r="C16" s="53"/>
      <c r="D16" s="52"/>
      <c r="E16" s="51"/>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23"/>
      <c r="AL16" s="23"/>
      <c r="AM16" s="23"/>
      <c r="AN16" s="23"/>
      <c r="AO16" s="23"/>
      <c r="AP16" s="23"/>
      <c r="AQ16" s="23"/>
      <c r="AR16" s="23"/>
      <c r="AS16" s="23"/>
      <c r="AT16" s="23"/>
      <c r="AU16" s="23"/>
      <c r="AV16" s="23"/>
      <c r="AW16" s="23"/>
      <c r="AX16" s="23"/>
      <c r="AY16" s="23"/>
      <c r="AZ16" s="23"/>
      <c r="BA16" s="23"/>
      <c r="BB16" s="23"/>
      <c r="BC16" s="23"/>
      <c r="BD16" s="23"/>
      <c r="BE16" s="23"/>
      <c r="BF16" s="23"/>
      <c r="BG16" s="23"/>
      <c r="BH16" s="23"/>
      <c r="BI16" s="23"/>
      <c r="BJ16" s="23"/>
      <c r="BK16" s="23"/>
      <c r="BL16" s="23"/>
      <c r="BM16" s="23"/>
      <c r="BN16" s="23"/>
      <c r="BO16" s="23"/>
      <c r="BP16" s="23"/>
      <c r="BQ16" s="23"/>
      <c r="BR16" s="23"/>
      <c r="BS16" s="23"/>
      <c r="BT16" s="23"/>
      <c r="BU16" s="23"/>
      <c r="BV16" s="23"/>
      <c r="BW16" s="23"/>
      <c r="BX16" s="23"/>
      <c r="BY16" s="23"/>
      <c r="BZ16" s="23"/>
      <c r="CA16" s="23"/>
      <c r="CB16" s="23"/>
      <c r="CC16" s="23"/>
      <c r="CD16" s="23"/>
      <c r="CE16" s="23"/>
      <c r="CF16" s="23"/>
      <c r="CG16" s="23"/>
      <c r="CH16" s="23"/>
      <c r="CI16" s="23"/>
      <c r="CJ16" s="23"/>
      <c r="CK16" s="23"/>
      <c r="CL16" s="23"/>
      <c r="CM16" s="23"/>
      <c r="CN16" s="23"/>
      <c r="CO16" s="23"/>
      <c r="CP16" s="23"/>
      <c r="CQ16" s="23"/>
      <c r="CR16" s="23"/>
      <c r="CS16" s="23"/>
      <c r="CT16" s="23"/>
      <c r="CU16" s="23"/>
      <c r="CV16" s="23"/>
      <c r="CW16" s="23"/>
      <c r="CX16" s="23"/>
      <c r="CY16" s="23"/>
      <c r="CZ16" s="23"/>
      <c r="DA16" s="23"/>
      <c r="DB16" s="23"/>
      <c r="DC16" s="23"/>
      <c r="DD16" s="23"/>
      <c r="DE16" s="23"/>
      <c r="DF16" s="23"/>
      <c r="DG16" s="23"/>
      <c r="DH16" s="23"/>
      <c r="DI16" s="23"/>
      <c r="DJ16" s="23"/>
      <c r="DK16" s="23"/>
      <c r="DL16" s="23"/>
      <c r="DM16" s="23"/>
      <c r="DN16" s="23"/>
      <c r="DO16" s="23"/>
      <c r="DP16" s="23"/>
      <c r="DQ16" s="23"/>
      <c r="DR16" s="23"/>
      <c r="DS16" s="23"/>
      <c r="DT16" s="23"/>
      <c r="DU16" s="23"/>
      <c r="DV16" s="23"/>
      <c r="DW16" s="23"/>
      <c r="DX16" s="23"/>
      <c r="DY16" s="23"/>
      <c r="DZ16" s="23"/>
      <c r="EA16" s="23"/>
      <c r="EB16" s="23"/>
      <c r="EC16" s="23"/>
      <c r="ED16" s="23"/>
      <c r="EE16" s="23"/>
      <c r="EF16" s="23"/>
      <c r="EG16" s="23"/>
      <c r="EH16" s="23"/>
      <c r="EI16" s="23"/>
      <c r="EJ16" s="23"/>
      <c r="EK16" s="23"/>
      <c r="EL16" s="23"/>
      <c r="EM16" s="23"/>
      <c r="EN16" s="23"/>
      <c r="EO16" s="23"/>
      <c r="EP16" s="23"/>
      <c r="EQ16" s="23"/>
      <c r="ER16" s="23"/>
      <c r="ES16" s="23"/>
      <c r="ET16" s="23"/>
      <c r="EU16" s="23"/>
      <c r="EV16" s="23"/>
      <c r="EW16" s="23"/>
      <c r="EX16" s="23"/>
      <c r="EY16" s="23"/>
      <c r="EZ16" s="23"/>
      <c r="FA16" s="23"/>
      <c r="FB16" s="23"/>
      <c r="FC16" s="23"/>
      <c r="FD16" s="23"/>
      <c r="FE16" s="23"/>
      <c r="FF16" s="23"/>
      <c r="FG16" s="23"/>
      <c r="FH16" s="23"/>
      <c r="FI16" s="23"/>
      <c r="FJ16" s="23"/>
      <c r="FK16" s="23"/>
      <c r="FL16" s="23"/>
      <c r="FM16" s="23"/>
      <c r="FN16" s="23"/>
      <c r="FO16" s="23"/>
      <c r="FP16" s="23"/>
      <c r="FQ16" s="23"/>
      <c r="FR16" s="23"/>
      <c r="FS16" s="23"/>
      <c r="FT16" s="23"/>
      <c r="FU16" s="23"/>
      <c r="FV16" s="23"/>
      <c r="FW16" s="23"/>
      <c r="FX16" s="23"/>
      <c r="FY16" s="23"/>
      <c r="FZ16" s="23"/>
      <c r="GA16" s="23"/>
      <c r="GB16" s="23"/>
      <c r="GC16" s="23"/>
      <c r="GD16" s="23"/>
      <c r="GE16" s="23"/>
      <c r="GF16" s="23"/>
      <c r="GG16" s="23"/>
      <c r="GH16" s="23"/>
      <c r="GI16" s="23"/>
      <c r="GJ16" s="23"/>
      <c r="GK16" s="23"/>
      <c r="GL16" s="23"/>
      <c r="GM16" s="23"/>
      <c r="GN16" s="23"/>
      <c r="GO16" s="23"/>
      <c r="GP16" s="23"/>
      <c r="GQ16" s="23"/>
      <c r="GR16" s="23"/>
      <c r="GS16" s="23"/>
      <c r="GT16" s="23"/>
      <c r="GU16" s="23"/>
      <c r="GV16" s="23"/>
      <c r="GW16" s="23"/>
      <c r="GX16" s="23"/>
      <c r="GY16" s="23"/>
      <c r="GZ16" s="23"/>
      <c r="HA16" s="23"/>
      <c r="HB16" s="23"/>
      <c r="HC16" s="23"/>
      <c r="HD16" s="23"/>
      <c r="HE16" s="23"/>
      <c r="HF16" s="23"/>
      <c r="HG16" s="23"/>
      <c r="HH16" s="23"/>
      <c r="HI16" s="23"/>
      <c r="HJ16" s="23"/>
      <c r="HK16" s="23"/>
      <c r="HL16" s="23"/>
      <c r="HM16" s="23"/>
      <c r="HN16" s="23"/>
      <c r="HO16" s="23"/>
      <c r="HP16" s="23"/>
      <c r="HQ16" s="23"/>
      <c r="HR16" s="23"/>
      <c r="HS16" s="23"/>
      <c r="HT16" s="23"/>
      <c r="HU16" s="23"/>
      <c r="HV16" s="23"/>
      <c r="HW16" s="23"/>
      <c r="HX16" s="23"/>
      <c r="HY16" s="23"/>
      <c r="HZ16" s="23"/>
      <c r="IA16" s="23"/>
      <c r="IB16" s="23"/>
      <c r="IC16" s="23"/>
      <c r="ID16" s="23"/>
      <c r="IE16" s="23"/>
      <c r="IF16" s="23"/>
      <c r="IG16" s="23"/>
      <c r="IH16" s="23"/>
      <c r="II16" s="23"/>
      <c r="IJ16" s="23"/>
      <c r="IK16" s="23"/>
      <c r="IL16" s="23"/>
      <c r="IM16" s="23"/>
      <c r="IN16" s="23"/>
      <c r="IO16" s="23"/>
      <c r="IP16" s="23"/>
      <c r="IQ16" s="23"/>
      <c r="IR16" s="23"/>
      <c r="IS16" s="23"/>
      <c r="IT16" s="23"/>
      <c r="IU16" s="23"/>
      <c r="IV16" s="23"/>
      <c r="IW16" s="23"/>
      <c r="IX16" s="23"/>
      <c r="IY16" s="23"/>
      <c r="IZ16" s="23"/>
      <c r="JA16" s="23"/>
      <c r="JB16" s="23"/>
      <c r="JC16" s="23"/>
      <c r="JD16" s="23"/>
      <c r="JE16" s="23"/>
      <c r="JF16" s="23"/>
      <c r="JG16" s="23"/>
      <c r="JH16" s="23"/>
      <c r="JI16" s="23"/>
      <c r="JJ16" s="23"/>
      <c r="JK16" s="23"/>
      <c r="JL16" s="23"/>
      <c r="JM16" s="23"/>
      <c r="JN16" s="23"/>
      <c r="JO16" s="23"/>
      <c r="JP16" s="23"/>
      <c r="JQ16" s="23"/>
      <c r="JR16" s="23"/>
      <c r="JS16" s="23"/>
      <c r="JT16" s="23"/>
      <c r="JU16" s="23"/>
      <c r="JV16" s="23"/>
      <c r="JW16" s="23"/>
      <c r="JX16" s="23"/>
      <c r="JY16" s="23"/>
      <c r="JZ16" s="23"/>
      <c r="KA16" s="23"/>
      <c r="KB16" s="23"/>
      <c r="KC16" s="23"/>
      <c r="KD16" s="23"/>
      <c r="KE16" s="23"/>
      <c r="KF16" s="23"/>
      <c r="KG16" s="23"/>
      <c r="KH16" s="23"/>
      <c r="KI16" s="23"/>
      <c r="KJ16" s="23"/>
      <c r="KK16" s="23"/>
      <c r="KL16" s="23"/>
      <c r="KM16" s="23"/>
      <c r="KN16" s="23"/>
      <c r="KO16" s="23"/>
      <c r="KP16" s="23"/>
      <c r="KQ16" s="23"/>
      <c r="KR16" s="23"/>
      <c r="KS16" s="23"/>
      <c r="KT16" s="23"/>
      <c r="KU16" s="23"/>
      <c r="KV16" s="23"/>
      <c r="KW16" s="23"/>
      <c r="KX16" s="23"/>
      <c r="KY16" s="23"/>
      <c r="KZ16" s="23"/>
      <c r="LA16" s="23"/>
      <c r="LB16" s="23"/>
      <c r="LC16" s="23"/>
      <c r="LD16" s="23"/>
      <c r="LE16" s="23"/>
      <c r="LF16" s="23"/>
      <c r="LG16" s="23"/>
      <c r="LH16" s="23"/>
      <c r="LI16" s="23"/>
      <c r="LJ16" s="23"/>
      <c r="LK16" s="23"/>
      <c r="LL16" s="23"/>
      <c r="LM16" s="23"/>
      <c r="LN16" s="23"/>
      <c r="LO16" s="23"/>
      <c r="LP16" s="23"/>
      <c r="LQ16" s="23"/>
      <c r="LR16" s="23"/>
      <c r="LS16" s="23"/>
      <c r="LT16" s="23"/>
      <c r="LU16" s="23"/>
      <c r="LV16" s="23"/>
      <c r="LW16" s="23"/>
      <c r="LX16" s="23"/>
      <c r="LY16" s="23"/>
      <c r="LZ16" s="23"/>
      <c r="MA16" s="23"/>
      <c r="MB16" s="23"/>
      <c r="MC16" s="23"/>
      <c r="MD16" s="23"/>
      <c r="ME16" s="23"/>
      <c r="MF16" s="23"/>
      <c r="MG16" s="23"/>
      <c r="MH16" s="23"/>
      <c r="MI16" s="23"/>
      <c r="MJ16" s="23"/>
      <c r="MK16" s="23"/>
      <c r="ML16" s="23"/>
      <c r="MM16" s="23"/>
      <c r="MN16" s="23"/>
      <c r="MO16" s="23"/>
      <c r="MP16" s="23"/>
      <c r="MQ16" s="23"/>
      <c r="MR16" s="23"/>
      <c r="MS16" s="23"/>
      <c r="MT16" s="23"/>
      <c r="MU16" s="23"/>
      <c r="MV16" s="23"/>
      <c r="MW16" s="23"/>
      <c r="MX16" s="23"/>
      <c r="MY16" s="23"/>
      <c r="MZ16" s="23"/>
      <c r="NA16" s="23"/>
      <c r="NB16" s="23"/>
      <c r="NC16" s="23"/>
      <c r="ND16" s="23"/>
      <c r="NE16" s="23"/>
      <c r="NF16" s="23"/>
      <c r="NG16" s="23"/>
      <c r="NH16" s="23"/>
      <c r="NI16" s="23"/>
      <c r="NJ16" s="23"/>
      <c r="NK16" s="23"/>
      <c r="NL16" s="23"/>
      <c r="NM16" s="23"/>
      <c r="NN16" s="23"/>
      <c r="NO16" s="23"/>
      <c r="NP16" s="23"/>
      <c r="NQ16" s="23"/>
      <c r="NR16" s="23"/>
      <c r="NS16" s="23"/>
      <c r="NT16" s="23"/>
      <c r="NU16" s="23"/>
      <c r="NV16" s="23"/>
      <c r="NW16" s="23"/>
      <c r="NX16" s="23"/>
      <c r="NY16" s="23"/>
      <c r="NZ16" s="23"/>
      <c r="OA16" s="23"/>
      <c r="OB16" s="23"/>
      <c r="OC16" s="23"/>
      <c r="OD16" s="23"/>
      <c r="OE16" s="23"/>
      <c r="OF16" s="23"/>
      <c r="OG16" s="23"/>
      <c r="OH16" s="23"/>
      <c r="OI16" s="23"/>
      <c r="OJ16" s="23"/>
      <c r="OK16" s="23"/>
      <c r="OL16" s="23"/>
      <c r="OM16" s="23"/>
      <c r="ON16" s="23"/>
      <c r="OO16" s="23"/>
      <c r="OP16" s="23"/>
      <c r="OQ16" s="23"/>
      <c r="OR16" s="23"/>
      <c r="OS16" s="23"/>
      <c r="OT16" s="23"/>
      <c r="OU16" s="23"/>
      <c r="OV16" s="23"/>
      <c r="OW16" s="23"/>
      <c r="OX16" s="23"/>
      <c r="OY16" s="23"/>
      <c r="OZ16" s="23"/>
      <c r="PA16" s="23"/>
      <c r="PB16" s="23"/>
      <c r="PC16" s="23"/>
      <c r="PD16" s="23"/>
      <c r="PE16" s="23"/>
      <c r="PF16" s="23"/>
      <c r="PG16" s="23"/>
      <c r="PH16" s="23"/>
      <c r="PI16" s="23"/>
      <c r="PJ16" s="23"/>
      <c r="PK16" s="23"/>
      <c r="PL16" s="23"/>
      <c r="PM16" s="23"/>
      <c r="PN16" s="23"/>
      <c r="PO16" s="23"/>
      <c r="PP16" s="23"/>
      <c r="PQ16" s="23"/>
      <c r="PR16" s="23"/>
      <c r="PS16" s="23"/>
      <c r="PT16" s="23"/>
      <c r="PU16" s="23"/>
      <c r="PV16" s="23"/>
      <c r="PW16" s="23"/>
      <c r="PX16" s="23"/>
      <c r="PY16" s="23"/>
      <c r="PZ16" s="23"/>
      <c r="QA16" s="23"/>
      <c r="QB16" s="23"/>
      <c r="QC16" s="23"/>
      <c r="QD16" s="23"/>
      <c r="QE16" s="23"/>
      <c r="QF16" s="23"/>
      <c r="QG16" s="23"/>
      <c r="QH16" s="23"/>
      <c r="QI16" s="23"/>
      <c r="QJ16" s="23"/>
      <c r="QK16" s="23"/>
      <c r="QL16" s="23"/>
      <c r="QM16" s="23"/>
      <c r="QN16" s="23"/>
      <c r="QO16" s="23"/>
      <c r="QP16" s="23"/>
      <c r="QQ16" s="23"/>
      <c r="QR16" s="23"/>
      <c r="QS16" s="23"/>
      <c r="QT16" s="23"/>
      <c r="QU16" s="23"/>
      <c r="QV16" s="23"/>
      <c r="QW16" s="23"/>
      <c r="QX16" s="23"/>
      <c r="QY16" s="23"/>
      <c r="QZ16" s="23"/>
      <c r="RA16" s="23"/>
      <c r="RB16" s="23"/>
      <c r="RC16" s="23"/>
      <c r="RD16" s="23"/>
      <c r="RE16" s="23"/>
      <c r="RF16" s="23"/>
      <c r="RG16" s="23"/>
      <c r="RH16" s="23"/>
      <c r="RI16" s="23"/>
      <c r="RJ16" s="23"/>
      <c r="RK16" s="23"/>
      <c r="RL16" s="23"/>
      <c r="RM16" s="23"/>
      <c r="RN16" s="23"/>
      <c r="RO16" s="23"/>
      <c r="RP16" s="23"/>
      <c r="RQ16" s="23"/>
      <c r="RR16" s="23"/>
      <c r="RS16" s="23"/>
      <c r="RT16" s="23"/>
      <c r="RU16" s="23"/>
      <c r="RV16" s="23"/>
      <c r="RW16" s="23"/>
      <c r="RX16" s="23"/>
      <c r="RY16" s="23"/>
      <c r="RZ16" s="23"/>
      <c r="SA16" s="23"/>
      <c r="SB16" s="23"/>
      <c r="SC16" s="23"/>
      <c r="SD16" s="23"/>
      <c r="SE16" s="23"/>
      <c r="SF16" s="23"/>
      <c r="SG16" s="23"/>
      <c r="SH16" s="23"/>
      <c r="SI16" s="23"/>
      <c r="SJ16" s="23"/>
      <c r="SK16" s="23"/>
      <c r="SL16" s="23"/>
      <c r="SM16" s="23"/>
      <c r="SN16" s="23"/>
      <c r="SO16" s="23"/>
      <c r="SP16" s="23"/>
      <c r="SQ16" s="23"/>
      <c r="SR16" s="23"/>
      <c r="SS16" s="23"/>
      <c r="ST16" s="23"/>
      <c r="SU16" s="23"/>
      <c r="SV16" s="23"/>
      <c r="SW16" s="23"/>
      <c r="SX16" s="23"/>
      <c r="SY16" s="23"/>
      <c r="SZ16" s="23"/>
      <c r="TA16" s="23"/>
      <c r="TB16" s="23"/>
      <c r="TC16" s="23"/>
      <c r="TD16" s="23"/>
      <c r="TE16" s="23"/>
      <c r="TF16" s="23"/>
      <c r="TG16" s="23"/>
      <c r="TH16" s="23"/>
      <c r="TI16" s="23"/>
      <c r="TJ16" s="23"/>
      <c r="TK16" s="23"/>
      <c r="TL16" s="23"/>
      <c r="TM16" s="23"/>
      <c r="TN16" s="23"/>
      <c r="TO16" s="23"/>
      <c r="TP16" s="23"/>
      <c r="TQ16" s="23"/>
      <c r="TR16" s="23"/>
      <c r="TS16" s="23"/>
      <c r="TT16" s="23"/>
      <c r="TU16" s="23"/>
      <c r="TV16" s="23"/>
      <c r="TW16" s="23"/>
      <c r="TX16" s="23"/>
      <c r="TY16" s="23"/>
      <c r="TZ16" s="23"/>
      <c r="UA16" s="23"/>
      <c r="UB16" s="23"/>
      <c r="UC16" s="23"/>
      <c r="UD16" s="23"/>
      <c r="UE16" s="23"/>
      <c r="UF16" s="23"/>
      <c r="UG16" s="23"/>
      <c r="UH16" s="23"/>
      <c r="UI16" s="23"/>
      <c r="UJ16" s="23"/>
      <c r="UK16" s="23"/>
      <c r="UL16" s="23"/>
      <c r="UM16" s="23"/>
      <c r="UN16" s="23"/>
      <c r="UO16" s="23"/>
      <c r="UP16" s="23"/>
      <c r="UQ16" s="23"/>
      <c r="UR16" s="23"/>
      <c r="US16" s="23"/>
      <c r="UT16" s="23"/>
      <c r="UU16" s="23"/>
      <c r="UV16" s="23"/>
      <c r="UW16" s="23"/>
      <c r="UX16" s="23"/>
      <c r="UY16" s="23"/>
      <c r="UZ16" s="23"/>
      <c r="VA16" s="23"/>
      <c r="VB16" s="23"/>
      <c r="VC16" s="23"/>
    </row>
    <row r="17" spans="1:575" x14ac:dyDescent="0.25">
      <c r="A17" s="38" t="s">
        <v>26</v>
      </c>
      <c r="B17" s="55">
        <v>13091</v>
      </c>
      <c r="C17" s="54"/>
      <c r="D17" s="54"/>
      <c r="E17" s="1"/>
    </row>
    <row r="18" spans="1:575" s="27" customFormat="1" ht="3" customHeight="1" x14ac:dyDescent="0.25">
      <c r="A18" s="28"/>
      <c r="B18" s="39"/>
      <c r="C18" s="53"/>
      <c r="D18" s="52"/>
      <c r="E18" s="51"/>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c r="BT18" s="23"/>
      <c r="BU18" s="23"/>
      <c r="BV18" s="23"/>
      <c r="BW18" s="23"/>
      <c r="BX18" s="23"/>
      <c r="BY18" s="23"/>
      <c r="BZ18" s="23"/>
      <c r="CA18" s="23"/>
      <c r="CB18" s="23"/>
      <c r="CC18" s="23"/>
      <c r="CD18" s="23"/>
      <c r="CE18" s="23"/>
      <c r="CF18" s="23"/>
      <c r="CG18" s="23"/>
      <c r="CH18" s="23"/>
      <c r="CI18" s="23"/>
      <c r="CJ18" s="23"/>
      <c r="CK18" s="23"/>
      <c r="CL18" s="23"/>
      <c r="CM18" s="23"/>
      <c r="CN18" s="23"/>
      <c r="CO18" s="23"/>
      <c r="CP18" s="23"/>
      <c r="CQ18" s="23"/>
      <c r="CR18" s="23"/>
      <c r="CS18" s="23"/>
      <c r="CT18" s="23"/>
      <c r="CU18" s="23"/>
      <c r="CV18" s="23"/>
      <c r="CW18" s="23"/>
      <c r="CX18" s="23"/>
      <c r="CY18" s="23"/>
      <c r="CZ18" s="23"/>
      <c r="DA18" s="23"/>
      <c r="DB18" s="23"/>
      <c r="DC18" s="23"/>
      <c r="DD18" s="23"/>
      <c r="DE18" s="23"/>
      <c r="DF18" s="23"/>
      <c r="DG18" s="23"/>
      <c r="DH18" s="23"/>
      <c r="DI18" s="23"/>
      <c r="DJ18" s="23"/>
      <c r="DK18" s="23"/>
      <c r="DL18" s="23"/>
      <c r="DM18" s="23"/>
      <c r="DN18" s="23"/>
      <c r="DO18" s="23"/>
      <c r="DP18" s="23"/>
      <c r="DQ18" s="23"/>
      <c r="DR18" s="23"/>
      <c r="DS18" s="23"/>
      <c r="DT18" s="23"/>
      <c r="DU18" s="23"/>
      <c r="DV18" s="23"/>
      <c r="DW18" s="23"/>
      <c r="DX18" s="23"/>
      <c r="DY18" s="23"/>
      <c r="DZ18" s="23"/>
      <c r="EA18" s="23"/>
      <c r="EB18" s="23"/>
      <c r="EC18" s="23"/>
      <c r="ED18" s="23"/>
      <c r="EE18" s="23"/>
      <c r="EF18" s="23"/>
      <c r="EG18" s="23"/>
      <c r="EH18" s="23"/>
      <c r="EI18" s="23"/>
      <c r="EJ18" s="23"/>
      <c r="EK18" s="23"/>
      <c r="EL18" s="23"/>
      <c r="EM18" s="23"/>
      <c r="EN18" s="23"/>
      <c r="EO18" s="23"/>
      <c r="EP18" s="23"/>
      <c r="EQ18" s="23"/>
      <c r="ER18" s="23"/>
      <c r="ES18" s="23"/>
      <c r="ET18" s="23"/>
      <c r="EU18" s="23"/>
      <c r="EV18" s="23"/>
      <c r="EW18" s="23"/>
      <c r="EX18" s="23"/>
      <c r="EY18" s="23"/>
      <c r="EZ18" s="23"/>
      <c r="FA18" s="23"/>
      <c r="FB18" s="23"/>
      <c r="FC18" s="23"/>
      <c r="FD18" s="23"/>
      <c r="FE18" s="23"/>
      <c r="FF18" s="23"/>
      <c r="FG18" s="23"/>
      <c r="FH18" s="23"/>
      <c r="FI18" s="23"/>
      <c r="FJ18" s="23"/>
      <c r="FK18" s="23"/>
      <c r="FL18" s="23"/>
      <c r="FM18" s="23"/>
      <c r="FN18" s="23"/>
      <c r="FO18" s="23"/>
      <c r="FP18" s="23"/>
      <c r="FQ18" s="23"/>
      <c r="FR18" s="23"/>
      <c r="FS18" s="23"/>
      <c r="FT18" s="23"/>
      <c r="FU18" s="23"/>
      <c r="FV18" s="23"/>
      <c r="FW18" s="23"/>
      <c r="FX18" s="23"/>
      <c r="FY18" s="23"/>
      <c r="FZ18" s="23"/>
      <c r="GA18" s="23"/>
      <c r="GB18" s="23"/>
      <c r="GC18" s="23"/>
      <c r="GD18" s="23"/>
      <c r="GE18" s="23"/>
      <c r="GF18" s="23"/>
      <c r="GG18" s="23"/>
      <c r="GH18" s="23"/>
      <c r="GI18" s="23"/>
      <c r="GJ18" s="23"/>
      <c r="GK18" s="23"/>
      <c r="GL18" s="23"/>
      <c r="GM18" s="23"/>
      <c r="GN18" s="23"/>
      <c r="GO18" s="23"/>
      <c r="GP18" s="23"/>
      <c r="GQ18" s="23"/>
      <c r="GR18" s="23"/>
      <c r="GS18" s="23"/>
      <c r="GT18" s="23"/>
      <c r="GU18" s="23"/>
      <c r="GV18" s="23"/>
      <c r="GW18" s="23"/>
      <c r="GX18" s="23"/>
      <c r="GY18" s="23"/>
      <c r="GZ18" s="23"/>
      <c r="HA18" s="23"/>
      <c r="HB18" s="23"/>
      <c r="HC18" s="23"/>
      <c r="HD18" s="23"/>
      <c r="HE18" s="23"/>
      <c r="HF18" s="23"/>
      <c r="HG18" s="23"/>
      <c r="HH18" s="23"/>
      <c r="HI18" s="23"/>
      <c r="HJ18" s="23"/>
      <c r="HK18" s="23"/>
      <c r="HL18" s="23"/>
      <c r="HM18" s="23"/>
      <c r="HN18" s="23"/>
      <c r="HO18" s="23"/>
      <c r="HP18" s="23"/>
      <c r="HQ18" s="23"/>
      <c r="HR18" s="23"/>
      <c r="HS18" s="23"/>
      <c r="HT18" s="23"/>
      <c r="HU18" s="23"/>
      <c r="HV18" s="23"/>
      <c r="HW18" s="23"/>
      <c r="HX18" s="23"/>
      <c r="HY18" s="23"/>
      <c r="HZ18" s="23"/>
      <c r="IA18" s="23"/>
      <c r="IB18" s="23"/>
      <c r="IC18" s="23"/>
      <c r="ID18" s="23"/>
      <c r="IE18" s="23"/>
      <c r="IF18" s="23"/>
      <c r="IG18" s="23"/>
      <c r="IH18" s="23"/>
      <c r="II18" s="23"/>
      <c r="IJ18" s="23"/>
      <c r="IK18" s="23"/>
      <c r="IL18" s="23"/>
      <c r="IM18" s="23"/>
      <c r="IN18" s="23"/>
      <c r="IO18" s="23"/>
      <c r="IP18" s="23"/>
      <c r="IQ18" s="23"/>
      <c r="IR18" s="23"/>
      <c r="IS18" s="23"/>
      <c r="IT18" s="23"/>
      <c r="IU18" s="23"/>
      <c r="IV18" s="23"/>
      <c r="IW18" s="23"/>
      <c r="IX18" s="23"/>
      <c r="IY18" s="23"/>
      <c r="IZ18" s="23"/>
      <c r="JA18" s="23"/>
      <c r="JB18" s="23"/>
      <c r="JC18" s="23"/>
      <c r="JD18" s="23"/>
      <c r="JE18" s="23"/>
      <c r="JF18" s="23"/>
      <c r="JG18" s="23"/>
      <c r="JH18" s="23"/>
      <c r="JI18" s="23"/>
      <c r="JJ18" s="23"/>
      <c r="JK18" s="23"/>
      <c r="JL18" s="23"/>
      <c r="JM18" s="23"/>
      <c r="JN18" s="23"/>
      <c r="JO18" s="23"/>
      <c r="JP18" s="23"/>
      <c r="JQ18" s="23"/>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3"/>
      <c r="NI18" s="23"/>
      <c r="NJ18" s="23"/>
      <c r="NK18" s="23"/>
      <c r="NL18" s="23"/>
      <c r="NM18" s="23"/>
      <c r="NN18" s="23"/>
      <c r="NO18" s="23"/>
      <c r="NP18" s="23"/>
      <c r="NQ18" s="23"/>
      <c r="NR18" s="23"/>
      <c r="NS18" s="23"/>
      <c r="NT18" s="23"/>
      <c r="NU18" s="23"/>
      <c r="NV18" s="23"/>
      <c r="NW18" s="23"/>
      <c r="NX18" s="23"/>
      <c r="NY18" s="23"/>
      <c r="NZ18" s="23"/>
      <c r="OA18" s="23"/>
      <c r="OB18" s="23"/>
      <c r="OC18" s="23"/>
      <c r="OD18" s="23"/>
      <c r="OE18" s="23"/>
      <c r="OF18" s="23"/>
      <c r="OG18" s="23"/>
      <c r="OH18" s="23"/>
      <c r="OI18" s="23"/>
      <c r="OJ18" s="23"/>
      <c r="OK18" s="23"/>
      <c r="OL18" s="23"/>
      <c r="OM18" s="23"/>
      <c r="ON18" s="23"/>
      <c r="OO18" s="23"/>
      <c r="OP18" s="23"/>
      <c r="OQ18" s="23"/>
      <c r="OR18" s="23"/>
      <c r="OS18" s="23"/>
      <c r="OT18" s="23"/>
      <c r="OU18" s="23"/>
      <c r="OV18" s="23"/>
      <c r="OW18" s="23"/>
      <c r="OX18" s="23"/>
      <c r="OY18" s="23"/>
      <c r="OZ18" s="23"/>
      <c r="PA18" s="23"/>
      <c r="PB18" s="23"/>
      <c r="PC18" s="23"/>
      <c r="PD18" s="23"/>
      <c r="PE18" s="23"/>
      <c r="PF18" s="23"/>
      <c r="PG18" s="23"/>
      <c r="PH18" s="23"/>
      <c r="PI18" s="23"/>
      <c r="PJ18" s="23"/>
      <c r="PK18" s="23"/>
      <c r="PL18" s="23"/>
      <c r="PM18" s="23"/>
      <c r="PN18" s="23"/>
      <c r="PO18" s="23"/>
      <c r="PP18" s="23"/>
      <c r="PQ18" s="23"/>
      <c r="PR18" s="23"/>
      <c r="PS18" s="23"/>
      <c r="PT18" s="23"/>
      <c r="PU18" s="23"/>
      <c r="PV18" s="23"/>
      <c r="PW18" s="23"/>
      <c r="PX18" s="23"/>
      <c r="PY18" s="23"/>
      <c r="PZ18" s="23"/>
      <c r="QA18" s="23"/>
      <c r="QB18" s="23"/>
      <c r="QC18" s="23"/>
      <c r="QD18" s="23"/>
      <c r="QE18" s="23"/>
      <c r="QF18" s="23"/>
      <c r="QG18" s="23"/>
      <c r="QH18" s="23"/>
      <c r="QI18" s="23"/>
      <c r="QJ18" s="23"/>
      <c r="QK18" s="23"/>
      <c r="QL18" s="23"/>
      <c r="QM18" s="23"/>
      <c r="QN18" s="23"/>
      <c r="QO18" s="23"/>
      <c r="QP18" s="23"/>
      <c r="QQ18" s="23"/>
      <c r="QR18" s="23"/>
      <c r="QS18" s="23"/>
      <c r="QT18" s="23"/>
      <c r="QU18" s="23"/>
      <c r="QV18" s="23"/>
      <c r="QW18" s="23"/>
      <c r="QX18" s="23"/>
      <c r="QY18" s="23"/>
      <c r="QZ18" s="23"/>
      <c r="RA18" s="23"/>
      <c r="RB18" s="23"/>
      <c r="RC18" s="23"/>
      <c r="RD18" s="23"/>
      <c r="RE18" s="23"/>
      <c r="RF18" s="23"/>
      <c r="RG18" s="23"/>
      <c r="RH18" s="23"/>
      <c r="RI18" s="23"/>
      <c r="RJ18" s="23"/>
      <c r="RK18" s="23"/>
      <c r="RL18" s="23"/>
      <c r="RM18" s="23"/>
      <c r="RN18" s="23"/>
      <c r="RO18" s="23"/>
      <c r="RP18" s="23"/>
      <c r="RQ18" s="23"/>
      <c r="RR18" s="23"/>
      <c r="RS18" s="23"/>
      <c r="RT18" s="23"/>
      <c r="RU18" s="23"/>
      <c r="RV18" s="23"/>
      <c r="RW18" s="23"/>
      <c r="RX18" s="23"/>
      <c r="RY18" s="23"/>
      <c r="RZ18" s="23"/>
      <c r="SA18" s="23"/>
      <c r="SB18" s="23"/>
      <c r="SC18" s="23"/>
      <c r="SD18" s="23"/>
      <c r="SE18" s="23"/>
      <c r="SF18" s="23"/>
      <c r="SG18" s="23"/>
      <c r="SH18" s="23"/>
      <c r="SI18" s="23"/>
      <c r="SJ18" s="23"/>
      <c r="SK18" s="23"/>
      <c r="SL18" s="23"/>
      <c r="SM18" s="23"/>
      <c r="SN18" s="23"/>
      <c r="SO18" s="23"/>
      <c r="SP18" s="23"/>
      <c r="SQ18" s="23"/>
      <c r="SR18" s="23"/>
      <c r="SS18" s="23"/>
      <c r="ST18" s="23"/>
      <c r="SU18" s="23"/>
      <c r="SV18" s="23"/>
      <c r="SW18" s="23"/>
      <c r="SX18" s="23"/>
      <c r="SY18" s="23"/>
      <c r="SZ18" s="23"/>
      <c r="TA18" s="23"/>
      <c r="TB18" s="23"/>
      <c r="TC18" s="23"/>
      <c r="TD18" s="23"/>
      <c r="TE18" s="23"/>
      <c r="TF18" s="23"/>
      <c r="TG18" s="23"/>
      <c r="TH18" s="23"/>
      <c r="TI18" s="23"/>
      <c r="TJ18" s="23"/>
      <c r="TK18" s="23"/>
      <c r="TL18" s="23"/>
      <c r="TM18" s="23"/>
      <c r="TN18" s="23"/>
      <c r="TO18" s="23"/>
      <c r="TP18" s="23"/>
      <c r="TQ18" s="23"/>
      <c r="TR18" s="23"/>
      <c r="TS18" s="23"/>
      <c r="TT18" s="23"/>
      <c r="TU18" s="23"/>
      <c r="TV18" s="23"/>
      <c r="TW18" s="23"/>
      <c r="TX18" s="23"/>
      <c r="TY18" s="23"/>
      <c r="TZ18" s="23"/>
      <c r="UA18" s="23"/>
      <c r="UB18" s="23"/>
      <c r="UC18" s="23"/>
      <c r="UD18" s="23"/>
      <c r="UE18" s="23"/>
      <c r="UF18" s="23"/>
      <c r="UG18" s="23"/>
      <c r="UH18" s="23"/>
      <c r="UI18" s="23"/>
      <c r="UJ18" s="23"/>
      <c r="UK18" s="23"/>
      <c r="UL18" s="23"/>
      <c r="UM18" s="23"/>
      <c r="UN18" s="23"/>
      <c r="UO18" s="23"/>
      <c r="UP18" s="23"/>
      <c r="UQ18" s="23"/>
      <c r="UR18" s="23"/>
      <c r="US18" s="23"/>
      <c r="UT18" s="23"/>
      <c r="UU18" s="23"/>
      <c r="UV18" s="23"/>
      <c r="UW18" s="23"/>
      <c r="UX18" s="23"/>
      <c r="UY18" s="23"/>
      <c r="UZ18" s="23"/>
      <c r="VA18" s="23"/>
      <c r="VB18" s="23"/>
      <c r="VC18" s="23"/>
    </row>
    <row r="19" spans="1:575" x14ac:dyDescent="0.25">
      <c r="A19" s="38" t="s">
        <v>25</v>
      </c>
      <c r="B19" s="37">
        <v>550</v>
      </c>
      <c r="C19" s="36"/>
      <c r="D19" s="36"/>
      <c r="E19" s="1"/>
    </row>
    <row r="20" spans="1:575" s="23" customFormat="1" ht="3" customHeight="1" x14ac:dyDescent="0.25">
      <c r="A20" s="58"/>
      <c r="B20" s="57"/>
      <c r="C20" s="56"/>
      <c r="D20" s="56"/>
    </row>
    <row r="21" spans="1:575" x14ac:dyDescent="0.25">
      <c r="A21" s="38" t="s">
        <v>24</v>
      </c>
      <c r="B21" s="55" t="s">
        <v>23</v>
      </c>
      <c r="C21" s="54"/>
      <c r="D21" s="54"/>
      <c r="E21" s="1"/>
    </row>
    <row r="22" spans="1:575" s="27" customFormat="1" ht="3" customHeight="1" x14ac:dyDescent="0.25">
      <c r="A22" s="28"/>
      <c r="B22" s="39"/>
      <c r="C22" s="53"/>
      <c r="D22" s="52"/>
      <c r="E22" s="51"/>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3"/>
      <c r="AS22" s="23"/>
      <c r="AT22" s="23"/>
      <c r="AU22" s="23"/>
      <c r="AV22" s="23"/>
      <c r="AW22" s="23"/>
      <c r="AX22" s="23"/>
      <c r="AY22" s="23"/>
      <c r="AZ22" s="23"/>
      <c r="BA22" s="23"/>
      <c r="BB22" s="23"/>
      <c r="BC22" s="23"/>
      <c r="BD22" s="23"/>
      <c r="BE22" s="23"/>
      <c r="BF22" s="23"/>
      <c r="BG22" s="23"/>
      <c r="BH22" s="23"/>
      <c r="BI22" s="23"/>
      <c r="BJ22" s="23"/>
      <c r="BK22" s="23"/>
      <c r="BL22" s="23"/>
      <c r="BM22" s="23"/>
      <c r="BN22" s="23"/>
      <c r="BO22" s="23"/>
      <c r="BP22" s="23"/>
      <c r="BQ22" s="23"/>
      <c r="BR22" s="23"/>
      <c r="BS22" s="23"/>
      <c r="BT22" s="23"/>
      <c r="BU22" s="23"/>
      <c r="BV22" s="23"/>
      <c r="BW22" s="23"/>
      <c r="BX22" s="23"/>
      <c r="BY22" s="23"/>
      <c r="BZ22" s="23"/>
      <c r="CA22" s="23"/>
      <c r="CB22" s="23"/>
      <c r="CC22" s="23"/>
      <c r="CD22" s="23"/>
      <c r="CE22" s="23"/>
      <c r="CF22" s="23"/>
      <c r="CG22" s="23"/>
      <c r="CH22" s="23"/>
      <c r="CI22" s="23"/>
      <c r="CJ22" s="23"/>
      <c r="CK22" s="23"/>
      <c r="CL22" s="23"/>
      <c r="CM22" s="23"/>
      <c r="CN22" s="23"/>
      <c r="CO22" s="23"/>
      <c r="CP22" s="23"/>
      <c r="CQ22" s="23"/>
      <c r="CR22" s="23"/>
      <c r="CS22" s="23"/>
      <c r="CT22" s="23"/>
      <c r="CU22" s="23"/>
      <c r="CV22" s="23"/>
      <c r="CW22" s="23"/>
      <c r="CX22" s="23"/>
      <c r="CY22" s="23"/>
      <c r="CZ22" s="23"/>
      <c r="DA22" s="23"/>
      <c r="DB22" s="23"/>
      <c r="DC22" s="23"/>
      <c r="DD22" s="23"/>
      <c r="DE22" s="23"/>
      <c r="DF22" s="23"/>
      <c r="DG22" s="23"/>
      <c r="DH22" s="23"/>
      <c r="DI22" s="23"/>
      <c r="DJ22" s="23"/>
      <c r="DK22" s="23"/>
      <c r="DL22" s="23"/>
      <c r="DM22" s="23"/>
      <c r="DN22" s="23"/>
      <c r="DO22" s="23"/>
      <c r="DP22" s="23"/>
      <c r="DQ22" s="23"/>
      <c r="DR22" s="23"/>
      <c r="DS22" s="23"/>
      <c r="DT22" s="23"/>
      <c r="DU22" s="23"/>
      <c r="DV22" s="23"/>
      <c r="DW22" s="23"/>
      <c r="DX22" s="23"/>
      <c r="DY22" s="23"/>
      <c r="DZ22" s="23"/>
      <c r="EA22" s="23"/>
      <c r="EB22" s="23"/>
      <c r="EC22" s="23"/>
      <c r="ED22" s="23"/>
      <c r="EE22" s="23"/>
      <c r="EF22" s="23"/>
      <c r="EG22" s="23"/>
      <c r="EH22" s="23"/>
      <c r="EI22" s="23"/>
      <c r="EJ22" s="23"/>
      <c r="EK22" s="23"/>
      <c r="EL22" s="23"/>
      <c r="EM22" s="23"/>
      <c r="EN22" s="23"/>
      <c r="EO22" s="23"/>
      <c r="EP22" s="23"/>
      <c r="EQ22" s="23"/>
      <c r="ER22" s="23"/>
      <c r="ES22" s="23"/>
      <c r="ET22" s="23"/>
      <c r="EU22" s="23"/>
      <c r="EV22" s="23"/>
      <c r="EW22" s="23"/>
      <c r="EX22" s="23"/>
      <c r="EY22" s="23"/>
      <c r="EZ22" s="23"/>
      <c r="FA22" s="23"/>
      <c r="FB22" s="23"/>
      <c r="FC22" s="23"/>
      <c r="FD22" s="23"/>
      <c r="FE22" s="23"/>
      <c r="FF22" s="23"/>
      <c r="FG22" s="23"/>
      <c r="FH22" s="23"/>
      <c r="FI22" s="23"/>
      <c r="FJ22" s="23"/>
      <c r="FK22" s="23"/>
      <c r="FL22" s="23"/>
      <c r="FM22" s="23"/>
      <c r="FN22" s="23"/>
      <c r="FO22" s="23"/>
      <c r="FP22" s="23"/>
      <c r="FQ22" s="23"/>
      <c r="FR22" s="23"/>
      <c r="FS22" s="23"/>
      <c r="FT22" s="23"/>
      <c r="FU22" s="23"/>
      <c r="FV22" s="23"/>
      <c r="FW22" s="23"/>
      <c r="FX22" s="23"/>
      <c r="FY22" s="23"/>
      <c r="FZ22" s="23"/>
      <c r="GA22" s="23"/>
      <c r="GB22" s="23"/>
      <c r="GC22" s="23"/>
      <c r="GD22" s="23"/>
      <c r="GE22" s="23"/>
      <c r="GF22" s="23"/>
      <c r="GG22" s="23"/>
      <c r="GH22" s="23"/>
      <c r="GI22" s="23"/>
      <c r="GJ22" s="23"/>
      <c r="GK22" s="23"/>
      <c r="GL22" s="23"/>
      <c r="GM22" s="23"/>
      <c r="GN22" s="23"/>
      <c r="GO22" s="23"/>
      <c r="GP22" s="23"/>
      <c r="GQ22" s="23"/>
      <c r="GR22" s="23"/>
      <c r="GS22" s="23"/>
      <c r="GT22" s="23"/>
      <c r="GU22" s="23"/>
      <c r="GV22" s="23"/>
      <c r="GW22" s="23"/>
      <c r="GX22" s="23"/>
      <c r="GY22" s="23"/>
      <c r="GZ22" s="23"/>
      <c r="HA22" s="23"/>
      <c r="HB22" s="23"/>
      <c r="HC22" s="23"/>
      <c r="HD22" s="23"/>
      <c r="HE22" s="23"/>
      <c r="HF22" s="23"/>
      <c r="HG22" s="23"/>
      <c r="HH22" s="23"/>
      <c r="HI22" s="23"/>
      <c r="HJ22" s="23"/>
      <c r="HK22" s="23"/>
      <c r="HL22" s="23"/>
      <c r="HM22" s="23"/>
      <c r="HN22" s="23"/>
      <c r="HO22" s="23"/>
      <c r="HP22" s="23"/>
      <c r="HQ22" s="23"/>
      <c r="HR22" s="23"/>
      <c r="HS22" s="23"/>
      <c r="HT22" s="23"/>
      <c r="HU22" s="23"/>
      <c r="HV22" s="23"/>
      <c r="HW22" s="23"/>
      <c r="HX22" s="23"/>
      <c r="HY22" s="23"/>
      <c r="HZ22" s="23"/>
      <c r="IA22" s="23"/>
      <c r="IB22" s="23"/>
      <c r="IC22" s="23"/>
      <c r="ID22" s="23"/>
      <c r="IE22" s="23"/>
      <c r="IF22" s="23"/>
      <c r="IG22" s="23"/>
      <c r="IH22" s="23"/>
      <c r="II22" s="23"/>
      <c r="IJ22" s="23"/>
      <c r="IK22" s="23"/>
      <c r="IL22" s="23"/>
      <c r="IM22" s="23"/>
      <c r="IN22" s="23"/>
      <c r="IO22" s="23"/>
      <c r="IP22" s="23"/>
      <c r="IQ22" s="23"/>
      <c r="IR22" s="23"/>
      <c r="IS22" s="23"/>
      <c r="IT22" s="23"/>
      <c r="IU22" s="23"/>
      <c r="IV22" s="23"/>
      <c r="IW22" s="23"/>
      <c r="IX22" s="23"/>
      <c r="IY22" s="23"/>
      <c r="IZ22" s="23"/>
      <c r="JA22" s="23"/>
      <c r="JB22" s="23"/>
      <c r="JC22" s="23"/>
      <c r="JD22" s="23"/>
      <c r="JE22" s="23"/>
      <c r="JF22" s="23"/>
      <c r="JG22" s="23"/>
      <c r="JH22" s="23"/>
      <c r="JI22" s="23"/>
      <c r="JJ22" s="23"/>
      <c r="JK22" s="23"/>
      <c r="JL22" s="23"/>
      <c r="JM22" s="23"/>
      <c r="JN22" s="23"/>
      <c r="JO22" s="23"/>
      <c r="JP22" s="23"/>
      <c r="JQ22" s="23"/>
      <c r="JR22" s="23"/>
      <c r="JS22" s="23"/>
      <c r="JT22" s="23"/>
      <c r="JU22" s="23"/>
      <c r="JV22" s="23"/>
      <c r="JW22" s="23"/>
      <c r="JX22" s="23"/>
      <c r="JY22" s="23"/>
      <c r="JZ22" s="23"/>
      <c r="KA22" s="23"/>
      <c r="KB22" s="23"/>
      <c r="KC22" s="23"/>
      <c r="KD22" s="23"/>
      <c r="KE22" s="23"/>
      <c r="KF22" s="23"/>
      <c r="KG22" s="23"/>
      <c r="KH22" s="23"/>
      <c r="KI22" s="23"/>
      <c r="KJ22" s="23"/>
      <c r="KK22" s="23"/>
      <c r="KL22" s="23"/>
      <c r="KM22" s="23"/>
      <c r="KN22" s="23"/>
      <c r="KO22" s="23"/>
      <c r="KP22" s="23"/>
      <c r="KQ22" s="23"/>
      <c r="KR22" s="23"/>
      <c r="KS22" s="23"/>
      <c r="KT22" s="23"/>
      <c r="KU22" s="23"/>
      <c r="KV22" s="23"/>
      <c r="KW22" s="23"/>
      <c r="KX22" s="23"/>
      <c r="KY22" s="23"/>
      <c r="KZ22" s="23"/>
      <c r="LA22" s="23"/>
      <c r="LB22" s="23"/>
      <c r="LC22" s="23"/>
      <c r="LD22" s="23"/>
      <c r="LE22" s="23"/>
      <c r="LF22" s="23"/>
      <c r="LG22" s="23"/>
      <c r="LH22" s="23"/>
      <c r="LI22" s="23"/>
      <c r="LJ22" s="23"/>
      <c r="LK22" s="23"/>
      <c r="LL22" s="23"/>
      <c r="LM22" s="23"/>
      <c r="LN22" s="23"/>
      <c r="LO22" s="23"/>
      <c r="LP22" s="23"/>
      <c r="LQ22" s="23"/>
      <c r="LR22" s="23"/>
      <c r="LS22" s="23"/>
      <c r="LT22" s="23"/>
      <c r="LU22" s="23"/>
      <c r="LV22" s="23"/>
      <c r="LW22" s="23"/>
      <c r="LX22" s="23"/>
      <c r="LY22" s="23"/>
      <c r="LZ22" s="23"/>
      <c r="MA22" s="23"/>
      <c r="MB22" s="23"/>
      <c r="MC22" s="23"/>
      <c r="MD22" s="23"/>
      <c r="ME22" s="23"/>
      <c r="MF22" s="23"/>
      <c r="MG22" s="23"/>
      <c r="MH22" s="23"/>
      <c r="MI22" s="23"/>
      <c r="MJ22" s="23"/>
      <c r="MK22" s="23"/>
      <c r="ML22" s="23"/>
      <c r="MM22" s="23"/>
      <c r="MN22" s="23"/>
      <c r="MO22" s="23"/>
      <c r="MP22" s="23"/>
      <c r="MQ22" s="23"/>
      <c r="MR22" s="23"/>
      <c r="MS22" s="23"/>
      <c r="MT22" s="23"/>
      <c r="MU22" s="23"/>
      <c r="MV22" s="23"/>
      <c r="MW22" s="23"/>
      <c r="MX22" s="23"/>
      <c r="MY22" s="23"/>
      <c r="MZ22" s="23"/>
      <c r="NA22" s="23"/>
      <c r="NB22" s="23"/>
      <c r="NC22" s="23"/>
      <c r="ND22" s="23"/>
      <c r="NE22" s="23"/>
      <c r="NF22" s="23"/>
      <c r="NG22" s="23"/>
      <c r="NH22" s="23"/>
      <c r="NI22" s="23"/>
      <c r="NJ22" s="23"/>
      <c r="NK22" s="23"/>
      <c r="NL22" s="23"/>
      <c r="NM22" s="23"/>
      <c r="NN22" s="23"/>
      <c r="NO22" s="23"/>
      <c r="NP22" s="23"/>
      <c r="NQ22" s="23"/>
      <c r="NR22" s="23"/>
      <c r="NS22" s="23"/>
      <c r="NT22" s="23"/>
      <c r="NU22" s="23"/>
      <c r="NV22" s="23"/>
      <c r="NW22" s="23"/>
      <c r="NX22" s="23"/>
      <c r="NY22" s="23"/>
      <c r="NZ22" s="23"/>
      <c r="OA22" s="23"/>
      <c r="OB22" s="23"/>
      <c r="OC22" s="23"/>
      <c r="OD22" s="23"/>
      <c r="OE22" s="23"/>
      <c r="OF22" s="23"/>
      <c r="OG22" s="23"/>
      <c r="OH22" s="23"/>
      <c r="OI22" s="23"/>
      <c r="OJ22" s="23"/>
      <c r="OK22" s="23"/>
      <c r="OL22" s="23"/>
      <c r="OM22" s="23"/>
      <c r="ON22" s="23"/>
      <c r="OO22" s="23"/>
      <c r="OP22" s="23"/>
      <c r="OQ22" s="23"/>
      <c r="OR22" s="23"/>
      <c r="OS22" s="23"/>
      <c r="OT22" s="23"/>
      <c r="OU22" s="23"/>
      <c r="OV22" s="23"/>
      <c r="OW22" s="23"/>
      <c r="OX22" s="23"/>
      <c r="OY22" s="23"/>
      <c r="OZ22" s="23"/>
      <c r="PA22" s="23"/>
      <c r="PB22" s="23"/>
      <c r="PC22" s="23"/>
      <c r="PD22" s="23"/>
      <c r="PE22" s="23"/>
      <c r="PF22" s="23"/>
      <c r="PG22" s="23"/>
      <c r="PH22" s="23"/>
      <c r="PI22" s="23"/>
      <c r="PJ22" s="23"/>
      <c r="PK22" s="23"/>
      <c r="PL22" s="23"/>
      <c r="PM22" s="23"/>
      <c r="PN22" s="23"/>
      <c r="PO22" s="23"/>
      <c r="PP22" s="23"/>
      <c r="PQ22" s="23"/>
      <c r="PR22" s="23"/>
      <c r="PS22" s="23"/>
      <c r="PT22" s="23"/>
      <c r="PU22" s="23"/>
      <c r="PV22" s="23"/>
      <c r="PW22" s="23"/>
      <c r="PX22" s="23"/>
      <c r="PY22" s="23"/>
      <c r="PZ22" s="23"/>
      <c r="QA22" s="23"/>
      <c r="QB22" s="23"/>
      <c r="QC22" s="23"/>
      <c r="QD22" s="23"/>
      <c r="QE22" s="23"/>
      <c r="QF22" s="23"/>
      <c r="QG22" s="23"/>
      <c r="QH22" s="23"/>
      <c r="QI22" s="23"/>
      <c r="QJ22" s="23"/>
      <c r="QK22" s="23"/>
      <c r="QL22" s="23"/>
      <c r="QM22" s="23"/>
      <c r="QN22" s="23"/>
      <c r="QO22" s="23"/>
      <c r="QP22" s="23"/>
      <c r="QQ22" s="23"/>
      <c r="QR22" s="23"/>
      <c r="QS22" s="23"/>
      <c r="QT22" s="23"/>
      <c r="QU22" s="23"/>
      <c r="QV22" s="23"/>
      <c r="QW22" s="23"/>
      <c r="QX22" s="23"/>
      <c r="QY22" s="23"/>
      <c r="QZ22" s="23"/>
      <c r="RA22" s="23"/>
      <c r="RB22" s="23"/>
      <c r="RC22" s="23"/>
      <c r="RD22" s="23"/>
      <c r="RE22" s="23"/>
      <c r="RF22" s="23"/>
      <c r="RG22" s="23"/>
      <c r="RH22" s="23"/>
      <c r="RI22" s="23"/>
      <c r="RJ22" s="23"/>
      <c r="RK22" s="23"/>
      <c r="RL22" s="23"/>
      <c r="RM22" s="23"/>
      <c r="RN22" s="23"/>
      <c r="RO22" s="23"/>
      <c r="RP22" s="23"/>
      <c r="RQ22" s="23"/>
      <c r="RR22" s="23"/>
      <c r="RS22" s="23"/>
      <c r="RT22" s="23"/>
      <c r="RU22" s="23"/>
      <c r="RV22" s="23"/>
      <c r="RW22" s="23"/>
      <c r="RX22" s="23"/>
      <c r="RY22" s="23"/>
      <c r="RZ22" s="23"/>
      <c r="SA22" s="23"/>
      <c r="SB22" s="23"/>
      <c r="SC22" s="23"/>
      <c r="SD22" s="23"/>
      <c r="SE22" s="23"/>
      <c r="SF22" s="23"/>
      <c r="SG22" s="23"/>
      <c r="SH22" s="23"/>
      <c r="SI22" s="23"/>
      <c r="SJ22" s="23"/>
      <c r="SK22" s="23"/>
      <c r="SL22" s="23"/>
      <c r="SM22" s="23"/>
      <c r="SN22" s="23"/>
      <c r="SO22" s="23"/>
      <c r="SP22" s="23"/>
      <c r="SQ22" s="23"/>
      <c r="SR22" s="23"/>
      <c r="SS22" s="23"/>
      <c r="ST22" s="23"/>
      <c r="SU22" s="23"/>
      <c r="SV22" s="23"/>
      <c r="SW22" s="23"/>
      <c r="SX22" s="23"/>
      <c r="SY22" s="23"/>
      <c r="SZ22" s="23"/>
      <c r="TA22" s="23"/>
      <c r="TB22" s="23"/>
      <c r="TC22" s="23"/>
      <c r="TD22" s="23"/>
      <c r="TE22" s="23"/>
      <c r="TF22" s="23"/>
      <c r="TG22" s="23"/>
      <c r="TH22" s="23"/>
      <c r="TI22" s="23"/>
      <c r="TJ22" s="23"/>
      <c r="TK22" s="23"/>
      <c r="TL22" s="23"/>
      <c r="TM22" s="23"/>
      <c r="TN22" s="23"/>
      <c r="TO22" s="23"/>
      <c r="TP22" s="23"/>
      <c r="TQ22" s="23"/>
      <c r="TR22" s="23"/>
      <c r="TS22" s="23"/>
      <c r="TT22" s="23"/>
      <c r="TU22" s="23"/>
      <c r="TV22" s="23"/>
      <c r="TW22" s="23"/>
      <c r="TX22" s="23"/>
      <c r="TY22" s="23"/>
      <c r="TZ22" s="23"/>
      <c r="UA22" s="23"/>
      <c r="UB22" s="23"/>
      <c r="UC22" s="23"/>
      <c r="UD22" s="23"/>
      <c r="UE22" s="23"/>
      <c r="UF22" s="23"/>
      <c r="UG22" s="23"/>
      <c r="UH22" s="23"/>
      <c r="UI22" s="23"/>
      <c r="UJ22" s="23"/>
      <c r="UK22" s="23"/>
      <c r="UL22" s="23"/>
      <c r="UM22" s="23"/>
      <c r="UN22" s="23"/>
      <c r="UO22" s="23"/>
      <c r="UP22" s="23"/>
      <c r="UQ22" s="23"/>
      <c r="UR22" s="23"/>
      <c r="US22" s="23"/>
      <c r="UT22" s="23"/>
      <c r="UU22" s="23"/>
      <c r="UV22" s="23"/>
      <c r="UW22" s="23"/>
      <c r="UX22" s="23"/>
      <c r="UY22" s="23"/>
      <c r="UZ22" s="23"/>
      <c r="VA22" s="23"/>
      <c r="VB22" s="23"/>
      <c r="VC22" s="23"/>
    </row>
    <row r="23" spans="1:575" x14ac:dyDescent="0.25">
      <c r="A23" s="50" t="s">
        <v>22</v>
      </c>
      <c r="B23" s="37" t="s">
        <v>21</v>
      </c>
      <c r="C23" s="36"/>
      <c r="D23" s="36"/>
      <c r="E23" s="1"/>
    </row>
    <row r="24" spans="1:575" ht="3.95" customHeight="1" x14ac:dyDescent="0.25">
      <c r="A24" s="49"/>
      <c r="B24" s="7"/>
      <c r="C24" s="48"/>
      <c r="D24" s="47"/>
      <c r="E24" s="1"/>
    </row>
    <row r="25" spans="1:575" x14ac:dyDescent="0.25">
      <c r="A25" s="13" t="s">
        <v>20</v>
      </c>
      <c r="B25" s="5"/>
      <c r="C25" s="12"/>
      <c r="D25" s="11"/>
      <c r="E25" s="1"/>
    </row>
    <row r="26" spans="1:575" ht="99.95" customHeight="1" x14ac:dyDescent="0.25">
      <c r="A26" s="10" t="s">
        <v>4</v>
      </c>
      <c r="B26" s="9"/>
      <c r="C26" s="9"/>
      <c r="D26" s="8"/>
    </row>
    <row r="27" spans="1:575" s="1" customFormat="1" ht="3.95" customHeight="1" x14ac:dyDescent="0.25">
      <c r="A27" s="46"/>
      <c r="B27" s="35"/>
      <c r="C27" s="45"/>
      <c r="D27" s="44"/>
    </row>
    <row r="28" spans="1:575" s="1" customFormat="1" x14ac:dyDescent="0.25">
      <c r="A28" s="13" t="s">
        <v>19</v>
      </c>
      <c r="B28" s="5"/>
      <c r="C28" s="12"/>
      <c r="D28" s="11"/>
    </row>
    <row r="29" spans="1:575" ht="99.95" customHeight="1" x14ac:dyDescent="0.25">
      <c r="A29" s="10" t="s">
        <v>18</v>
      </c>
      <c r="B29" s="9"/>
      <c r="C29" s="9"/>
      <c r="D29" s="8"/>
    </row>
    <row r="30" spans="1:575" ht="3.95" customHeight="1" x14ac:dyDescent="0.25">
      <c r="A30" s="46"/>
      <c r="B30" s="35"/>
      <c r="C30" s="45"/>
      <c r="D30" s="44"/>
    </row>
    <row r="31" spans="1:575" s="1" customFormat="1" x14ac:dyDescent="0.25">
      <c r="A31" s="43" t="s">
        <v>17</v>
      </c>
      <c r="B31" s="43"/>
      <c r="C31" s="43"/>
      <c r="D31" s="43"/>
    </row>
    <row r="32" spans="1:575" ht="99.95" customHeight="1" x14ac:dyDescent="0.25">
      <c r="A32" s="10" t="s">
        <v>16</v>
      </c>
      <c r="B32" s="9"/>
      <c r="C32" s="9"/>
      <c r="D32" s="8"/>
    </row>
    <row r="33" spans="1:575" s="1" customFormat="1" ht="3.95" customHeight="1" x14ac:dyDescent="0.25">
      <c r="A33" s="42"/>
      <c r="B33" s="42"/>
      <c r="C33" s="42"/>
      <c r="D33" s="42"/>
    </row>
    <row r="34" spans="1:575" s="1" customFormat="1" x14ac:dyDescent="0.25">
      <c r="A34" s="19" t="s">
        <v>15</v>
      </c>
      <c r="B34" s="41" t="str">
        <f>B7</f>
        <v>Georgia Institute of Technology</v>
      </c>
      <c r="C34" s="40"/>
      <c r="D34" s="40"/>
    </row>
    <row r="35" spans="1:575" s="1" customFormat="1" ht="6" customHeight="1" x14ac:dyDescent="0.25">
      <c r="A35" s="28"/>
      <c r="B35" s="39"/>
      <c r="C35" s="39"/>
      <c r="D35" s="27"/>
    </row>
    <row r="36" spans="1:575" s="1" customFormat="1" x14ac:dyDescent="0.25">
      <c r="A36" s="38" t="s">
        <v>14</v>
      </c>
      <c r="B36" s="37" t="str">
        <f>B11</f>
        <v>CRC Debt Fee</v>
      </c>
      <c r="C36" s="36"/>
      <c r="D36" s="36"/>
    </row>
    <row r="37" spans="1:575" s="1" customFormat="1" ht="6" customHeight="1" x14ac:dyDescent="0.25">
      <c r="A37" s="35"/>
      <c r="B37" s="34"/>
      <c r="C37" s="35"/>
      <c r="D37" s="34"/>
    </row>
    <row r="38" spans="1:575" s="15" customFormat="1" x14ac:dyDescent="0.25">
      <c r="A38" s="19" t="s">
        <v>13</v>
      </c>
      <c r="B38" s="29">
        <v>54</v>
      </c>
      <c r="C38" s="19" t="s">
        <v>12</v>
      </c>
      <c r="D38" s="33">
        <f>B40-B38</f>
        <v>0</v>
      </c>
      <c r="F38" s="16"/>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c r="GX38" s="16"/>
      <c r="GY38" s="16"/>
      <c r="GZ38" s="16"/>
      <c r="HA38" s="16"/>
      <c r="HB38" s="16"/>
      <c r="HC38" s="16"/>
      <c r="HD38" s="16"/>
      <c r="HE38" s="16"/>
      <c r="HF38" s="16"/>
      <c r="HG38" s="16"/>
      <c r="HH38" s="16"/>
      <c r="HI38" s="16"/>
      <c r="HJ38" s="16"/>
      <c r="HK38" s="16"/>
      <c r="HL38" s="16"/>
      <c r="HM38" s="16"/>
      <c r="HN38" s="16"/>
      <c r="HO38" s="16"/>
      <c r="HP38" s="16"/>
      <c r="HQ38" s="16"/>
      <c r="HR38" s="16"/>
      <c r="HS38" s="16"/>
      <c r="HT38" s="16"/>
      <c r="HU38" s="16"/>
      <c r="HV38" s="16"/>
      <c r="HW38" s="16"/>
      <c r="HX38" s="16"/>
      <c r="HY38" s="16"/>
      <c r="HZ38" s="16"/>
      <c r="IA38" s="16"/>
      <c r="IB38" s="16"/>
      <c r="IC38" s="16"/>
      <c r="ID38" s="16"/>
      <c r="IE38" s="16"/>
      <c r="IF38" s="16"/>
      <c r="IG38" s="16"/>
      <c r="IH38" s="16"/>
      <c r="II38" s="16"/>
      <c r="IJ38" s="16"/>
      <c r="IK38" s="16"/>
      <c r="IL38" s="16"/>
      <c r="IM38" s="16"/>
      <c r="IN38" s="16"/>
      <c r="IO38" s="16"/>
      <c r="IP38" s="16"/>
      <c r="IQ38" s="16"/>
      <c r="IR38" s="16"/>
      <c r="IS38" s="16"/>
      <c r="IT38" s="16"/>
      <c r="IU38" s="16"/>
      <c r="IV38" s="16"/>
      <c r="IW38" s="16"/>
      <c r="IX38" s="16"/>
      <c r="IY38" s="16"/>
      <c r="IZ38" s="16"/>
      <c r="JA38" s="16"/>
      <c r="JB38" s="16"/>
      <c r="JC38" s="16"/>
      <c r="JD38" s="16"/>
      <c r="JE38" s="16"/>
      <c r="JF38" s="16"/>
      <c r="JG38" s="16"/>
      <c r="JH38" s="16"/>
      <c r="JI38" s="16"/>
      <c r="JJ38" s="16"/>
      <c r="JK38" s="16"/>
      <c r="JL38" s="16"/>
      <c r="JM38" s="16"/>
      <c r="JN38" s="16"/>
      <c r="JO38" s="16"/>
      <c r="JP38" s="16"/>
      <c r="JQ38" s="16"/>
      <c r="JR38" s="16"/>
      <c r="JS38" s="16"/>
      <c r="JT38" s="16"/>
      <c r="JU38" s="16"/>
      <c r="JV38" s="16"/>
      <c r="JW38" s="16"/>
      <c r="JX38" s="16"/>
      <c r="JY38" s="16"/>
      <c r="JZ38" s="16"/>
      <c r="KA38" s="16"/>
      <c r="KB38" s="16"/>
      <c r="KC38" s="16"/>
      <c r="KD38" s="16"/>
      <c r="KE38" s="16"/>
      <c r="KF38" s="16"/>
      <c r="KG38" s="16"/>
      <c r="KH38" s="16"/>
      <c r="KI38" s="16"/>
      <c r="KJ38" s="16"/>
      <c r="KK38" s="16"/>
      <c r="KL38" s="16"/>
      <c r="KM38" s="16"/>
      <c r="KN38" s="16"/>
      <c r="KO38" s="16"/>
      <c r="KP38" s="16"/>
      <c r="KQ38" s="16"/>
      <c r="KR38" s="16"/>
      <c r="KS38" s="16"/>
      <c r="KT38" s="16"/>
      <c r="KU38" s="16"/>
      <c r="KV38" s="16"/>
      <c r="KW38" s="16"/>
      <c r="KX38" s="16"/>
      <c r="KY38" s="16"/>
      <c r="KZ38" s="16"/>
      <c r="LA38" s="16"/>
      <c r="LB38" s="16"/>
      <c r="LC38" s="16"/>
      <c r="LD38" s="16"/>
      <c r="LE38" s="16"/>
      <c r="LF38" s="16"/>
      <c r="LG38" s="16"/>
      <c r="LH38" s="16"/>
      <c r="LI38" s="16"/>
      <c r="LJ38" s="16"/>
      <c r="LK38" s="16"/>
      <c r="LL38" s="16"/>
      <c r="LM38" s="16"/>
      <c r="LN38" s="16"/>
      <c r="LO38" s="16"/>
      <c r="LP38" s="16"/>
      <c r="LQ38" s="16"/>
      <c r="LR38" s="16"/>
      <c r="LS38" s="16"/>
      <c r="LT38" s="16"/>
      <c r="LU38" s="16"/>
      <c r="LV38" s="16"/>
      <c r="LW38" s="16"/>
      <c r="LX38" s="16"/>
      <c r="LY38" s="16"/>
      <c r="LZ38" s="16"/>
      <c r="MA38" s="16"/>
      <c r="MB38" s="16"/>
      <c r="MC38" s="16"/>
      <c r="MD38" s="16"/>
      <c r="ME38" s="16"/>
      <c r="MF38" s="16"/>
      <c r="MG38" s="16"/>
      <c r="MH38" s="16"/>
      <c r="MI38" s="16"/>
      <c r="MJ38" s="16"/>
      <c r="MK38" s="16"/>
      <c r="ML38" s="16"/>
      <c r="MM38" s="16"/>
      <c r="MN38" s="16"/>
      <c r="MO38" s="16"/>
      <c r="MP38" s="16"/>
      <c r="MQ38" s="16"/>
      <c r="MR38" s="16"/>
      <c r="MS38" s="16"/>
      <c r="MT38" s="16"/>
      <c r="MU38" s="16"/>
      <c r="MV38" s="16"/>
      <c r="MW38" s="16"/>
      <c r="MX38" s="16"/>
      <c r="MY38" s="16"/>
      <c r="MZ38" s="16"/>
      <c r="NA38" s="16"/>
      <c r="NB38" s="16"/>
      <c r="NC38" s="16"/>
      <c r="ND38" s="16"/>
      <c r="NE38" s="16"/>
      <c r="NF38" s="16"/>
      <c r="NG38" s="16"/>
      <c r="NH38" s="16"/>
      <c r="NI38" s="16"/>
      <c r="NJ38" s="16"/>
      <c r="NK38" s="16"/>
      <c r="NL38" s="16"/>
      <c r="NM38" s="16"/>
      <c r="NN38" s="16"/>
      <c r="NO38" s="16"/>
      <c r="NP38" s="16"/>
      <c r="NQ38" s="16"/>
      <c r="NR38" s="16"/>
      <c r="NS38" s="16"/>
      <c r="NT38" s="16"/>
      <c r="NU38" s="16"/>
      <c r="NV38" s="16"/>
      <c r="NW38" s="16"/>
      <c r="NX38" s="16"/>
      <c r="NY38" s="16"/>
      <c r="NZ38" s="16"/>
      <c r="OA38" s="16"/>
      <c r="OB38" s="16"/>
      <c r="OC38" s="16"/>
      <c r="OD38" s="16"/>
      <c r="OE38" s="16"/>
      <c r="OF38" s="16"/>
      <c r="OG38" s="16"/>
      <c r="OH38" s="16"/>
      <c r="OI38" s="16"/>
      <c r="OJ38" s="16"/>
      <c r="OK38" s="16"/>
      <c r="OL38" s="16"/>
      <c r="OM38" s="16"/>
      <c r="ON38" s="16"/>
      <c r="OO38" s="16"/>
      <c r="OP38" s="16"/>
      <c r="OQ38" s="16"/>
      <c r="OR38" s="16"/>
      <c r="OS38" s="16"/>
      <c r="OT38" s="16"/>
      <c r="OU38" s="16"/>
      <c r="OV38" s="16"/>
      <c r="OW38" s="16"/>
      <c r="OX38" s="16"/>
      <c r="OY38" s="16"/>
      <c r="OZ38" s="16"/>
      <c r="PA38" s="16"/>
      <c r="PB38" s="16"/>
      <c r="PC38" s="16"/>
      <c r="PD38" s="16"/>
      <c r="PE38" s="16"/>
      <c r="PF38" s="16"/>
      <c r="PG38" s="16"/>
      <c r="PH38" s="16"/>
      <c r="PI38" s="16"/>
      <c r="PJ38" s="16"/>
      <c r="PK38" s="16"/>
      <c r="PL38" s="16"/>
      <c r="PM38" s="16"/>
      <c r="PN38" s="16"/>
      <c r="PO38" s="16"/>
      <c r="PP38" s="16"/>
      <c r="PQ38" s="16"/>
      <c r="PR38" s="16"/>
      <c r="PS38" s="16"/>
      <c r="PT38" s="16"/>
      <c r="PU38" s="16"/>
      <c r="PV38" s="16"/>
      <c r="PW38" s="16"/>
      <c r="PX38" s="16"/>
      <c r="PY38" s="16"/>
      <c r="PZ38" s="16"/>
      <c r="QA38" s="16"/>
      <c r="QB38" s="16"/>
      <c r="QC38" s="16"/>
      <c r="QD38" s="16"/>
      <c r="QE38" s="16"/>
      <c r="QF38" s="16"/>
      <c r="QG38" s="16"/>
      <c r="QH38" s="16"/>
      <c r="QI38" s="16"/>
      <c r="QJ38" s="16"/>
      <c r="QK38" s="16"/>
      <c r="QL38" s="16"/>
      <c r="QM38" s="16"/>
      <c r="QN38" s="16"/>
      <c r="QO38" s="16"/>
      <c r="QP38" s="16"/>
      <c r="QQ38" s="16"/>
      <c r="QR38" s="16"/>
      <c r="QS38" s="16"/>
      <c r="QT38" s="16"/>
      <c r="QU38" s="16"/>
      <c r="QV38" s="16"/>
      <c r="QW38" s="16"/>
      <c r="QX38" s="16"/>
      <c r="QY38" s="16"/>
      <c r="QZ38" s="16"/>
      <c r="RA38" s="16"/>
      <c r="RB38" s="16"/>
      <c r="RC38" s="16"/>
      <c r="RD38" s="16"/>
      <c r="RE38" s="16"/>
      <c r="RF38" s="16"/>
      <c r="RG38" s="16"/>
      <c r="RH38" s="16"/>
      <c r="RI38" s="16"/>
      <c r="RJ38" s="16"/>
      <c r="RK38" s="16"/>
      <c r="RL38" s="16"/>
      <c r="RM38" s="16"/>
      <c r="RN38" s="16"/>
      <c r="RO38" s="16"/>
      <c r="RP38" s="16"/>
      <c r="RQ38" s="16"/>
      <c r="RR38" s="16"/>
      <c r="RS38" s="16"/>
      <c r="RT38" s="16"/>
      <c r="RU38" s="16"/>
      <c r="RV38" s="16"/>
      <c r="RW38" s="16"/>
      <c r="RX38" s="16"/>
      <c r="RY38" s="16"/>
      <c r="RZ38" s="16"/>
      <c r="SA38" s="16"/>
      <c r="SB38" s="16"/>
      <c r="SC38" s="16"/>
      <c r="SD38" s="16"/>
      <c r="SE38" s="16"/>
      <c r="SF38" s="16"/>
      <c r="SG38" s="16"/>
      <c r="SH38" s="16"/>
      <c r="SI38" s="16"/>
      <c r="SJ38" s="16"/>
      <c r="SK38" s="16"/>
      <c r="SL38" s="16"/>
      <c r="SM38" s="16"/>
      <c r="SN38" s="16"/>
      <c r="SO38" s="16"/>
      <c r="SP38" s="16"/>
      <c r="SQ38" s="16"/>
      <c r="SR38" s="16"/>
      <c r="SS38" s="16"/>
      <c r="ST38" s="16"/>
      <c r="SU38" s="16"/>
      <c r="SV38" s="16"/>
      <c r="SW38" s="16"/>
      <c r="SX38" s="16"/>
      <c r="SY38" s="16"/>
      <c r="SZ38" s="16"/>
      <c r="TA38" s="16"/>
      <c r="TB38" s="16"/>
      <c r="TC38" s="16"/>
      <c r="TD38" s="16"/>
      <c r="TE38" s="16"/>
      <c r="TF38" s="16"/>
      <c r="TG38" s="16"/>
      <c r="TH38" s="16"/>
      <c r="TI38" s="16"/>
      <c r="TJ38" s="16"/>
      <c r="TK38" s="16"/>
      <c r="TL38" s="16"/>
      <c r="TM38" s="16"/>
      <c r="TN38" s="16"/>
      <c r="TO38" s="16"/>
      <c r="TP38" s="16"/>
      <c r="TQ38" s="16"/>
      <c r="TR38" s="16"/>
      <c r="TS38" s="16"/>
      <c r="TT38" s="16"/>
      <c r="TU38" s="16"/>
      <c r="TV38" s="16"/>
      <c r="TW38" s="16"/>
      <c r="TX38" s="16"/>
      <c r="TY38" s="16"/>
      <c r="TZ38" s="16"/>
      <c r="UA38" s="16"/>
      <c r="UB38" s="16"/>
      <c r="UC38" s="16"/>
      <c r="UD38" s="16"/>
      <c r="UE38" s="16"/>
      <c r="UF38" s="16"/>
      <c r="UG38" s="16"/>
      <c r="UH38" s="16"/>
      <c r="UI38" s="16"/>
      <c r="UJ38" s="16"/>
      <c r="UK38" s="16"/>
      <c r="UL38" s="16"/>
      <c r="UM38" s="16"/>
      <c r="UN38" s="16"/>
      <c r="UO38" s="16"/>
      <c r="UP38" s="16"/>
      <c r="UQ38" s="16"/>
      <c r="UR38" s="16"/>
      <c r="US38" s="16"/>
      <c r="UT38" s="16"/>
      <c r="UU38" s="16"/>
      <c r="UV38" s="16"/>
      <c r="UW38" s="16"/>
      <c r="UX38" s="16"/>
      <c r="UY38" s="16"/>
      <c r="UZ38" s="16"/>
      <c r="VA38" s="16"/>
      <c r="VB38" s="16"/>
      <c r="VC38" s="16"/>
    </row>
    <row r="39" spans="1:575" s="22" customFormat="1" ht="3" customHeight="1" x14ac:dyDescent="0.25">
      <c r="A39" s="28"/>
      <c r="B39" s="32"/>
      <c r="C39" s="31"/>
      <c r="D39" s="30"/>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c r="AQ39" s="23"/>
      <c r="AR39" s="23"/>
      <c r="AS39" s="23"/>
      <c r="AT39" s="23"/>
      <c r="AU39" s="23"/>
      <c r="AV39" s="23"/>
      <c r="AW39" s="23"/>
      <c r="AX39" s="23"/>
      <c r="AY39" s="23"/>
      <c r="AZ39" s="23"/>
      <c r="BA39" s="23"/>
      <c r="BB39" s="23"/>
      <c r="BC39" s="23"/>
      <c r="BD39" s="23"/>
      <c r="BE39" s="23"/>
      <c r="BF39" s="23"/>
      <c r="BG39" s="23"/>
      <c r="BH39" s="23"/>
      <c r="BI39" s="23"/>
      <c r="BJ39" s="23"/>
      <c r="BK39" s="23"/>
      <c r="BL39" s="23"/>
      <c r="BM39" s="23"/>
      <c r="BN39" s="23"/>
      <c r="BO39" s="23"/>
      <c r="BP39" s="23"/>
      <c r="BQ39" s="23"/>
      <c r="BR39" s="23"/>
      <c r="BS39" s="23"/>
      <c r="BT39" s="23"/>
      <c r="BU39" s="23"/>
      <c r="BV39" s="23"/>
      <c r="BW39" s="23"/>
      <c r="BX39" s="23"/>
      <c r="BY39" s="23"/>
      <c r="BZ39" s="23"/>
      <c r="CA39" s="23"/>
      <c r="CB39" s="23"/>
      <c r="CC39" s="23"/>
      <c r="CD39" s="23"/>
      <c r="CE39" s="23"/>
      <c r="CF39" s="23"/>
      <c r="CG39" s="23"/>
      <c r="CH39" s="23"/>
      <c r="CI39" s="23"/>
      <c r="CJ39" s="23"/>
      <c r="CK39" s="23"/>
      <c r="CL39" s="23"/>
      <c r="CM39" s="23"/>
      <c r="CN39" s="23"/>
      <c r="CO39" s="23"/>
      <c r="CP39" s="23"/>
      <c r="CQ39" s="23"/>
      <c r="CR39" s="23"/>
      <c r="CS39" s="23"/>
      <c r="CT39" s="23"/>
      <c r="CU39" s="23"/>
      <c r="CV39" s="23"/>
      <c r="CW39" s="23"/>
      <c r="CX39" s="23"/>
      <c r="CY39" s="23"/>
      <c r="CZ39" s="23"/>
      <c r="DA39" s="23"/>
      <c r="DB39" s="23"/>
      <c r="DC39" s="23"/>
      <c r="DD39" s="23"/>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23"/>
      <c r="GQ39" s="23"/>
      <c r="GR39" s="23"/>
      <c r="GS39" s="23"/>
      <c r="GT39" s="23"/>
      <c r="GU39" s="23"/>
      <c r="GV39" s="23"/>
      <c r="GW39" s="23"/>
      <c r="GX39" s="23"/>
      <c r="GY39" s="23"/>
      <c r="GZ39" s="23"/>
      <c r="HA39" s="23"/>
      <c r="HB39" s="23"/>
      <c r="HC39" s="23"/>
      <c r="HD39" s="23"/>
      <c r="HE39" s="23"/>
      <c r="HF39" s="23"/>
      <c r="HG39" s="23"/>
      <c r="HH39" s="23"/>
      <c r="HI39" s="23"/>
      <c r="HJ39" s="23"/>
      <c r="HK39" s="23"/>
      <c r="HL39" s="23"/>
      <c r="HM39" s="23"/>
      <c r="HN39" s="23"/>
      <c r="HO39" s="23"/>
      <c r="HP39" s="23"/>
      <c r="HQ39" s="23"/>
      <c r="HR39" s="23"/>
      <c r="HS39" s="23"/>
      <c r="HT39" s="23"/>
      <c r="HU39" s="23"/>
      <c r="HV39" s="23"/>
      <c r="HW39" s="23"/>
      <c r="HX39" s="23"/>
      <c r="HY39" s="23"/>
      <c r="HZ39" s="23"/>
      <c r="IA39" s="23"/>
      <c r="IB39" s="23"/>
      <c r="IC39" s="23"/>
      <c r="ID39" s="23"/>
      <c r="IE39" s="23"/>
      <c r="IF39" s="23"/>
      <c r="IG39" s="23"/>
      <c r="IH39" s="23"/>
      <c r="II39" s="23"/>
      <c r="IJ39" s="23"/>
      <c r="IK39" s="23"/>
      <c r="IL39" s="23"/>
      <c r="IM39" s="23"/>
      <c r="IN39" s="23"/>
      <c r="IO39" s="23"/>
      <c r="IP39" s="23"/>
      <c r="IQ39" s="23"/>
      <c r="IR39" s="23"/>
      <c r="IS39" s="23"/>
      <c r="IT39" s="23"/>
      <c r="IU39" s="23"/>
      <c r="IV39" s="23"/>
      <c r="IW39" s="23"/>
      <c r="IX39" s="23"/>
      <c r="IY39" s="23"/>
      <c r="IZ39" s="23"/>
      <c r="JA39" s="23"/>
      <c r="JB39" s="23"/>
      <c r="JC39" s="23"/>
      <c r="JD39" s="23"/>
      <c r="JE39" s="23"/>
      <c r="JF39" s="23"/>
      <c r="JG39" s="23"/>
      <c r="JH39" s="23"/>
      <c r="JI39" s="23"/>
      <c r="JJ39" s="23"/>
      <c r="JK39" s="23"/>
      <c r="JL39" s="23"/>
      <c r="JM39" s="23"/>
      <c r="JN39" s="23"/>
      <c r="JO39" s="23"/>
      <c r="JP39" s="23"/>
      <c r="JQ39" s="23"/>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3"/>
      <c r="NI39" s="23"/>
      <c r="NJ39" s="23"/>
      <c r="NK39" s="23"/>
      <c r="NL39" s="23"/>
      <c r="NM39" s="23"/>
      <c r="NN39" s="23"/>
      <c r="NO39" s="23"/>
      <c r="NP39" s="23"/>
      <c r="NQ39" s="23"/>
      <c r="NR39" s="23"/>
      <c r="NS39" s="23"/>
      <c r="NT39" s="23"/>
      <c r="NU39" s="23"/>
      <c r="NV39" s="23"/>
      <c r="NW39" s="23"/>
      <c r="NX39" s="23"/>
      <c r="NY39" s="23"/>
      <c r="NZ39" s="23"/>
      <c r="OA39" s="23"/>
      <c r="OB39" s="23"/>
      <c r="OC39" s="23"/>
      <c r="OD39" s="23"/>
      <c r="OE39" s="23"/>
      <c r="OF39" s="23"/>
      <c r="OG39" s="23"/>
      <c r="OH39" s="23"/>
      <c r="OI39" s="23"/>
      <c r="OJ39" s="23"/>
      <c r="OK39" s="23"/>
      <c r="OL39" s="23"/>
      <c r="OM39" s="23"/>
      <c r="ON39" s="23"/>
      <c r="OO39" s="23"/>
      <c r="OP39" s="23"/>
      <c r="OQ39" s="23"/>
      <c r="OR39" s="23"/>
      <c r="OS39" s="23"/>
      <c r="OT39" s="23"/>
      <c r="OU39" s="23"/>
      <c r="OV39" s="23"/>
      <c r="OW39" s="23"/>
      <c r="OX39" s="23"/>
      <c r="OY39" s="23"/>
      <c r="OZ39" s="23"/>
      <c r="PA39" s="23"/>
      <c r="PB39" s="23"/>
      <c r="PC39" s="23"/>
      <c r="PD39" s="23"/>
      <c r="PE39" s="23"/>
      <c r="PF39" s="23"/>
      <c r="PG39" s="23"/>
      <c r="PH39" s="23"/>
      <c r="PI39" s="23"/>
      <c r="PJ39" s="23"/>
      <c r="PK39" s="23"/>
      <c r="PL39" s="23"/>
      <c r="PM39" s="23"/>
      <c r="PN39" s="23"/>
      <c r="PO39" s="23"/>
      <c r="PP39" s="23"/>
      <c r="PQ39" s="23"/>
      <c r="PR39" s="23"/>
      <c r="PS39" s="23"/>
      <c r="PT39" s="23"/>
      <c r="PU39" s="23"/>
      <c r="PV39" s="23"/>
      <c r="PW39" s="23"/>
      <c r="PX39" s="23"/>
      <c r="PY39" s="23"/>
      <c r="PZ39" s="23"/>
      <c r="QA39" s="23"/>
      <c r="QB39" s="23"/>
      <c r="QC39" s="23"/>
      <c r="QD39" s="23"/>
      <c r="QE39" s="23"/>
      <c r="QF39" s="23"/>
      <c r="QG39" s="23"/>
      <c r="QH39" s="23"/>
      <c r="QI39" s="23"/>
      <c r="QJ39" s="23"/>
      <c r="QK39" s="23"/>
      <c r="QL39" s="23"/>
      <c r="QM39" s="23"/>
      <c r="QN39" s="23"/>
      <c r="QO39" s="23"/>
      <c r="QP39" s="23"/>
      <c r="QQ39" s="23"/>
      <c r="QR39" s="23"/>
      <c r="QS39" s="23"/>
      <c r="QT39" s="23"/>
      <c r="QU39" s="23"/>
      <c r="QV39" s="23"/>
      <c r="QW39" s="23"/>
      <c r="QX39" s="23"/>
      <c r="QY39" s="23"/>
      <c r="QZ39" s="23"/>
      <c r="RA39" s="23"/>
      <c r="RB39" s="23"/>
      <c r="RC39" s="23"/>
      <c r="RD39" s="23"/>
      <c r="RE39" s="23"/>
      <c r="RF39" s="23"/>
      <c r="RG39" s="23"/>
      <c r="RH39" s="23"/>
      <c r="RI39" s="23"/>
      <c r="RJ39" s="23"/>
      <c r="RK39" s="23"/>
      <c r="RL39" s="23"/>
      <c r="RM39" s="23"/>
      <c r="RN39" s="23"/>
      <c r="RO39" s="23"/>
      <c r="RP39" s="23"/>
      <c r="RQ39" s="23"/>
      <c r="RR39" s="23"/>
      <c r="RS39" s="23"/>
      <c r="RT39" s="23"/>
      <c r="RU39" s="23"/>
      <c r="RV39" s="23"/>
      <c r="RW39" s="23"/>
      <c r="RX39" s="23"/>
      <c r="RY39" s="23"/>
      <c r="RZ39" s="23"/>
      <c r="SA39" s="23"/>
      <c r="SB39" s="23"/>
      <c r="SC39" s="23"/>
      <c r="SD39" s="23"/>
      <c r="SE39" s="23"/>
      <c r="SF39" s="23"/>
      <c r="SG39" s="23"/>
      <c r="SH39" s="23"/>
      <c r="SI39" s="23"/>
      <c r="SJ39" s="23"/>
      <c r="SK39" s="23"/>
      <c r="SL39" s="23"/>
      <c r="SM39" s="23"/>
      <c r="SN39" s="23"/>
      <c r="SO39" s="23"/>
      <c r="SP39" s="23"/>
      <c r="SQ39" s="23"/>
      <c r="SR39" s="23"/>
      <c r="SS39" s="23"/>
      <c r="ST39" s="23"/>
      <c r="SU39" s="23"/>
      <c r="SV39" s="23"/>
      <c r="SW39" s="23"/>
      <c r="SX39" s="23"/>
      <c r="SY39" s="23"/>
      <c r="SZ39" s="23"/>
      <c r="TA39" s="23"/>
      <c r="TB39" s="23"/>
      <c r="TC39" s="23"/>
      <c r="TD39" s="23"/>
      <c r="TE39" s="23"/>
      <c r="TF39" s="23"/>
      <c r="TG39" s="23"/>
      <c r="TH39" s="23"/>
      <c r="TI39" s="23"/>
      <c r="TJ39" s="23"/>
      <c r="TK39" s="23"/>
      <c r="TL39" s="23"/>
      <c r="TM39" s="23"/>
      <c r="TN39" s="23"/>
      <c r="TO39" s="23"/>
      <c r="TP39" s="23"/>
      <c r="TQ39" s="23"/>
      <c r="TR39" s="23"/>
      <c r="TS39" s="23"/>
      <c r="TT39" s="23"/>
      <c r="TU39" s="23"/>
      <c r="TV39" s="23"/>
      <c r="TW39" s="23"/>
      <c r="TX39" s="23"/>
      <c r="TY39" s="23"/>
      <c r="TZ39" s="23"/>
      <c r="UA39" s="23"/>
      <c r="UB39" s="23"/>
      <c r="UC39" s="23"/>
      <c r="UD39" s="23"/>
      <c r="UE39" s="23"/>
      <c r="UF39" s="23"/>
      <c r="UG39" s="23"/>
      <c r="UH39" s="23"/>
      <c r="UI39" s="23"/>
      <c r="UJ39" s="23"/>
      <c r="UK39" s="23"/>
      <c r="UL39" s="23"/>
      <c r="UM39" s="23"/>
      <c r="UN39" s="23"/>
      <c r="UO39" s="23"/>
      <c r="UP39" s="23"/>
      <c r="UQ39" s="23"/>
      <c r="UR39" s="23"/>
      <c r="US39" s="23"/>
      <c r="UT39" s="23"/>
      <c r="UU39" s="23"/>
      <c r="UV39" s="23"/>
      <c r="UW39" s="23"/>
      <c r="UX39" s="23"/>
      <c r="UY39" s="23"/>
      <c r="UZ39" s="23"/>
      <c r="VA39" s="23"/>
      <c r="VB39" s="23"/>
      <c r="VC39" s="23"/>
    </row>
    <row r="40" spans="1:575" s="15" customFormat="1" x14ac:dyDescent="0.25">
      <c r="A40" s="19" t="s">
        <v>11</v>
      </c>
      <c r="B40" s="29">
        <v>54</v>
      </c>
      <c r="C40" s="19" t="s">
        <v>10</v>
      </c>
      <c r="D40" s="21">
        <f>IFERROR(B40/B38-1,0)</f>
        <v>0</v>
      </c>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c r="GX40" s="16"/>
      <c r="GY40" s="16"/>
      <c r="GZ40" s="16"/>
      <c r="HA40" s="16"/>
      <c r="HB40" s="16"/>
      <c r="HC40" s="16"/>
      <c r="HD40" s="16"/>
      <c r="HE40" s="16"/>
      <c r="HF40" s="16"/>
      <c r="HG40" s="16"/>
      <c r="HH40" s="16"/>
      <c r="HI40" s="16"/>
      <c r="HJ40" s="16"/>
      <c r="HK40" s="16"/>
      <c r="HL40" s="16"/>
      <c r="HM40" s="16"/>
      <c r="HN40" s="16"/>
      <c r="HO40" s="16"/>
      <c r="HP40" s="16"/>
      <c r="HQ40" s="16"/>
      <c r="HR40" s="16"/>
      <c r="HS40" s="16"/>
      <c r="HT40" s="16"/>
      <c r="HU40" s="16"/>
      <c r="HV40" s="16"/>
      <c r="HW40" s="16"/>
      <c r="HX40" s="16"/>
      <c r="HY40" s="16"/>
      <c r="HZ40" s="16"/>
      <c r="IA40" s="16"/>
      <c r="IB40" s="16"/>
      <c r="IC40" s="16"/>
      <c r="ID40" s="16"/>
      <c r="IE40" s="16"/>
      <c r="IF40" s="16"/>
      <c r="IG40" s="16"/>
      <c r="IH40" s="16"/>
      <c r="II40" s="16"/>
      <c r="IJ40" s="16"/>
      <c r="IK40" s="16"/>
      <c r="IL40" s="16"/>
      <c r="IM40" s="16"/>
      <c r="IN40" s="16"/>
      <c r="IO40" s="16"/>
      <c r="IP40" s="16"/>
      <c r="IQ40" s="16"/>
      <c r="IR40" s="16"/>
      <c r="IS40" s="16"/>
      <c r="IT40" s="16"/>
      <c r="IU40" s="16"/>
      <c r="IV40" s="16"/>
      <c r="IW40" s="16"/>
      <c r="IX40" s="16"/>
      <c r="IY40" s="16"/>
      <c r="IZ40" s="16"/>
      <c r="JA40" s="16"/>
      <c r="JB40" s="16"/>
      <c r="JC40" s="16"/>
      <c r="JD40" s="16"/>
      <c r="JE40" s="16"/>
      <c r="JF40" s="16"/>
      <c r="JG40" s="16"/>
      <c r="JH40" s="16"/>
      <c r="JI40" s="16"/>
      <c r="JJ40" s="16"/>
      <c r="JK40" s="16"/>
      <c r="JL40" s="16"/>
      <c r="JM40" s="16"/>
      <c r="JN40" s="16"/>
      <c r="JO40" s="16"/>
      <c r="JP40" s="16"/>
      <c r="JQ40" s="16"/>
      <c r="JR40" s="16"/>
      <c r="JS40" s="16"/>
      <c r="JT40" s="16"/>
      <c r="JU40" s="16"/>
      <c r="JV40" s="16"/>
      <c r="JW40" s="16"/>
      <c r="JX40" s="16"/>
      <c r="JY40" s="16"/>
      <c r="JZ40" s="16"/>
      <c r="KA40" s="16"/>
      <c r="KB40" s="16"/>
      <c r="KC40" s="16"/>
      <c r="KD40" s="16"/>
      <c r="KE40" s="16"/>
      <c r="KF40" s="16"/>
      <c r="KG40" s="16"/>
      <c r="KH40" s="16"/>
      <c r="KI40" s="16"/>
      <c r="KJ40" s="16"/>
      <c r="KK40" s="16"/>
      <c r="KL40" s="16"/>
      <c r="KM40" s="16"/>
      <c r="KN40" s="16"/>
      <c r="KO40" s="16"/>
      <c r="KP40" s="16"/>
      <c r="KQ40" s="16"/>
      <c r="KR40" s="16"/>
      <c r="KS40" s="16"/>
      <c r="KT40" s="16"/>
      <c r="KU40" s="16"/>
      <c r="KV40" s="16"/>
      <c r="KW40" s="16"/>
      <c r="KX40" s="16"/>
      <c r="KY40" s="16"/>
      <c r="KZ40" s="16"/>
      <c r="LA40" s="16"/>
      <c r="LB40" s="16"/>
      <c r="LC40" s="16"/>
      <c r="LD40" s="16"/>
      <c r="LE40" s="16"/>
      <c r="LF40" s="16"/>
      <c r="LG40" s="16"/>
      <c r="LH40" s="16"/>
      <c r="LI40" s="16"/>
      <c r="LJ40" s="16"/>
      <c r="LK40" s="16"/>
      <c r="LL40" s="16"/>
      <c r="LM40" s="16"/>
      <c r="LN40" s="16"/>
      <c r="LO40" s="16"/>
      <c r="LP40" s="16"/>
      <c r="LQ40" s="16"/>
      <c r="LR40" s="16"/>
      <c r="LS40" s="16"/>
      <c r="LT40" s="16"/>
      <c r="LU40" s="16"/>
      <c r="LV40" s="16"/>
      <c r="LW40" s="16"/>
      <c r="LX40" s="16"/>
      <c r="LY40" s="16"/>
      <c r="LZ40" s="16"/>
      <c r="MA40" s="16"/>
      <c r="MB40" s="16"/>
      <c r="MC40" s="16"/>
      <c r="MD40" s="16"/>
      <c r="ME40" s="16"/>
      <c r="MF40" s="16"/>
      <c r="MG40" s="16"/>
      <c r="MH40" s="16"/>
      <c r="MI40" s="16"/>
      <c r="MJ40" s="16"/>
      <c r="MK40" s="16"/>
      <c r="ML40" s="16"/>
      <c r="MM40" s="16"/>
      <c r="MN40" s="16"/>
      <c r="MO40" s="16"/>
      <c r="MP40" s="16"/>
      <c r="MQ40" s="16"/>
      <c r="MR40" s="16"/>
      <c r="MS40" s="16"/>
      <c r="MT40" s="16"/>
      <c r="MU40" s="16"/>
      <c r="MV40" s="16"/>
      <c r="MW40" s="16"/>
      <c r="MX40" s="16"/>
      <c r="MY40" s="16"/>
      <c r="MZ40" s="16"/>
      <c r="NA40" s="16"/>
      <c r="NB40" s="16"/>
      <c r="NC40" s="16"/>
      <c r="ND40" s="16"/>
      <c r="NE40" s="16"/>
      <c r="NF40" s="16"/>
      <c r="NG40" s="16"/>
      <c r="NH40" s="16"/>
      <c r="NI40" s="16"/>
      <c r="NJ40" s="16"/>
      <c r="NK40" s="16"/>
      <c r="NL40" s="16"/>
      <c r="NM40" s="16"/>
      <c r="NN40" s="16"/>
      <c r="NO40" s="16"/>
      <c r="NP40" s="16"/>
      <c r="NQ40" s="16"/>
      <c r="NR40" s="16"/>
      <c r="NS40" s="16"/>
      <c r="NT40" s="16"/>
      <c r="NU40" s="16"/>
      <c r="NV40" s="16"/>
      <c r="NW40" s="16"/>
      <c r="NX40" s="16"/>
      <c r="NY40" s="16"/>
      <c r="NZ40" s="16"/>
      <c r="OA40" s="16"/>
      <c r="OB40" s="16"/>
      <c r="OC40" s="16"/>
      <c r="OD40" s="16"/>
      <c r="OE40" s="16"/>
      <c r="OF40" s="16"/>
      <c r="OG40" s="16"/>
      <c r="OH40" s="16"/>
      <c r="OI40" s="16"/>
      <c r="OJ40" s="16"/>
      <c r="OK40" s="16"/>
      <c r="OL40" s="16"/>
      <c r="OM40" s="16"/>
      <c r="ON40" s="16"/>
      <c r="OO40" s="16"/>
      <c r="OP40" s="16"/>
      <c r="OQ40" s="16"/>
      <c r="OR40" s="16"/>
      <c r="OS40" s="16"/>
      <c r="OT40" s="16"/>
      <c r="OU40" s="16"/>
      <c r="OV40" s="16"/>
      <c r="OW40" s="16"/>
      <c r="OX40" s="16"/>
      <c r="OY40" s="16"/>
      <c r="OZ40" s="16"/>
      <c r="PA40" s="16"/>
      <c r="PB40" s="16"/>
      <c r="PC40" s="16"/>
      <c r="PD40" s="16"/>
      <c r="PE40" s="16"/>
      <c r="PF40" s="16"/>
      <c r="PG40" s="16"/>
      <c r="PH40" s="16"/>
      <c r="PI40" s="16"/>
      <c r="PJ40" s="16"/>
      <c r="PK40" s="16"/>
      <c r="PL40" s="16"/>
      <c r="PM40" s="16"/>
      <c r="PN40" s="16"/>
      <c r="PO40" s="16"/>
      <c r="PP40" s="16"/>
      <c r="PQ40" s="16"/>
      <c r="PR40" s="16"/>
      <c r="PS40" s="16"/>
      <c r="PT40" s="16"/>
      <c r="PU40" s="16"/>
      <c r="PV40" s="16"/>
      <c r="PW40" s="16"/>
      <c r="PX40" s="16"/>
      <c r="PY40" s="16"/>
      <c r="PZ40" s="16"/>
      <c r="QA40" s="16"/>
      <c r="QB40" s="16"/>
      <c r="QC40" s="16"/>
      <c r="QD40" s="16"/>
      <c r="QE40" s="16"/>
      <c r="QF40" s="16"/>
      <c r="QG40" s="16"/>
      <c r="QH40" s="16"/>
      <c r="QI40" s="16"/>
      <c r="QJ40" s="16"/>
      <c r="QK40" s="16"/>
      <c r="QL40" s="16"/>
      <c r="QM40" s="16"/>
      <c r="QN40" s="16"/>
      <c r="QO40" s="16"/>
      <c r="QP40" s="16"/>
      <c r="QQ40" s="16"/>
      <c r="QR40" s="16"/>
      <c r="QS40" s="16"/>
      <c r="QT40" s="16"/>
      <c r="QU40" s="16"/>
      <c r="QV40" s="16"/>
      <c r="QW40" s="16"/>
      <c r="QX40" s="16"/>
      <c r="QY40" s="16"/>
      <c r="QZ40" s="16"/>
      <c r="RA40" s="16"/>
      <c r="RB40" s="16"/>
      <c r="RC40" s="16"/>
      <c r="RD40" s="16"/>
      <c r="RE40" s="16"/>
      <c r="RF40" s="16"/>
      <c r="RG40" s="16"/>
      <c r="RH40" s="16"/>
      <c r="RI40" s="16"/>
      <c r="RJ40" s="16"/>
      <c r="RK40" s="16"/>
      <c r="RL40" s="16"/>
      <c r="RM40" s="16"/>
      <c r="RN40" s="16"/>
      <c r="RO40" s="16"/>
      <c r="RP40" s="16"/>
      <c r="RQ40" s="16"/>
      <c r="RR40" s="16"/>
      <c r="RS40" s="16"/>
      <c r="RT40" s="16"/>
      <c r="RU40" s="16"/>
      <c r="RV40" s="16"/>
      <c r="RW40" s="16"/>
      <c r="RX40" s="16"/>
      <c r="RY40" s="16"/>
      <c r="RZ40" s="16"/>
      <c r="SA40" s="16"/>
      <c r="SB40" s="16"/>
      <c r="SC40" s="16"/>
      <c r="SD40" s="16"/>
      <c r="SE40" s="16"/>
      <c r="SF40" s="16"/>
      <c r="SG40" s="16"/>
      <c r="SH40" s="16"/>
      <c r="SI40" s="16"/>
      <c r="SJ40" s="16"/>
      <c r="SK40" s="16"/>
      <c r="SL40" s="16"/>
      <c r="SM40" s="16"/>
      <c r="SN40" s="16"/>
      <c r="SO40" s="16"/>
      <c r="SP40" s="16"/>
      <c r="SQ40" s="16"/>
      <c r="SR40" s="16"/>
      <c r="SS40" s="16"/>
      <c r="ST40" s="16"/>
      <c r="SU40" s="16"/>
      <c r="SV40" s="16"/>
      <c r="SW40" s="16"/>
      <c r="SX40" s="16"/>
      <c r="SY40" s="16"/>
      <c r="SZ40" s="16"/>
      <c r="TA40" s="16"/>
      <c r="TB40" s="16"/>
      <c r="TC40" s="16"/>
      <c r="TD40" s="16"/>
      <c r="TE40" s="16"/>
      <c r="TF40" s="16"/>
      <c r="TG40" s="16"/>
      <c r="TH40" s="16"/>
      <c r="TI40" s="16"/>
      <c r="TJ40" s="16"/>
      <c r="TK40" s="16"/>
      <c r="TL40" s="16"/>
      <c r="TM40" s="16"/>
      <c r="TN40" s="16"/>
      <c r="TO40" s="16"/>
      <c r="TP40" s="16"/>
      <c r="TQ40" s="16"/>
      <c r="TR40" s="16"/>
      <c r="TS40" s="16"/>
      <c r="TT40" s="16"/>
      <c r="TU40" s="16"/>
      <c r="TV40" s="16"/>
      <c r="TW40" s="16"/>
      <c r="TX40" s="16"/>
      <c r="TY40" s="16"/>
      <c r="TZ40" s="16"/>
      <c r="UA40" s="16"/>
      <c r="UB40" s="16"/>
      <c r="UC40" s="16"/>
      <c r="UD40" s="16"/>
      <c r="UE40" s="16"/>
      <c r="UF40" s="16"/>
      <c r="UG40" s="16"/>
      <c r="UH40" s="16"/>
      <c r="UI40" s="16"/>
      <c r="UJ40" s="16"/>
      <c r="UK40" s="16"/>
      <c r="UL40" s="16"/>
      <c r="UM40" s="16"/>
      <c r="UN40" s="16"/>
      <c r="UO40" s="16"/>
      <c r="UP40" s="16"/>
      <c r="UQ40" s="16"/>
      <c r="UR40" s="16"/>
      <c r="US40" s="16"/>
      <c r="UT40" s="16"/>
      <c r="UU40" s="16"/>
      <c r="UV40" s="16"/>
      <c r="UW40" s="16"/>
      <c r="UX40" s="16"/>
      <c r="UY40" s="16"/>
      <c r="UZ40" s="16"/>
      <c r="VA40" s="16"/>
      <c r="VB40" s="16"/>
      <c r="VC40" s="16"/>
    </row>
    <row r="41" spans="1:575" s="22" customFormat="1" ht="3" customHeight="1" x14ac:dyDescent="0.25">
      <c r="A41" s="28"/>
      <c r="B41" s="27"/>
      <c r="C41" s="26"/>
      <c r="D41" s="25"/>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3"/>
      <c r="AS41" s="23"/>
      <c r="AT41" s="23"/>
      <c r="AU41" s="23"/>
      <c r="AV41" s="23"/>
      <c r="AW41" s="23"/>
      <c r="AX41" s="23"/>
      <c r="AY41" s="23"/>
      <c r="AZ41" s="23"/>
      <c r="BA41" s="23"/>
      <c r="BB41" s="23"/>
      <c r="BC41" s="23"/>
      <c r="BD41" s="23"/>
      <c r="BE41" s="23"/>
      <c r="BF41" s="23"/>
      <c r="BG41" s="23"/>
      <c r="BH41" s="23"/>
      <c r="BI41" s="23"/>
      <c r="BJ41" s="23"/>
      <c r="BK41" s="23"/>
      <c r="BL41" s="23"/>
      <c r="BM41" s="23"/>
      <c r="BN41" s="23"/>
      <c r="BO41" s="23"/>
      <c r="BP41" s="23"/>
      <c r="BQ41" s="23"/>
      <c r="BR41" s="23"/>
      <c r="BS41" s="23"/>
      <c r="BT41" s="23"/>
      <c r="BU41" s="23"/>
      <c r="BV41" s="23"/>
      <c r="BW41" s="23"/>
      <c r="BX41" s="23"/>
      <c r="BY41" s="23"/>
      <c r="BZ41" s="23"/>
      <c r="CA41" s="23"/>
      <c r="CB41" s="23"/>
      <c r="CC41" s="23"/>
      <c r="CD41" s="23"/>
      <c r="CE41" s="23"/>
      <c r="CF41" s="23"/>
      <c r="CG41" s="23"/>
      <c r="CH41" s="23"/>
      <c r="CI41" s="23"/>
      <c r="CJ41" s="23"/>
      <c r="CK41" s="23"/>
      <c r="CL41" s="23"/>
      <c r="CM41" s="23"/>
      <c r="CN41" s="23"/>
      <c r="CO41" s="23"/>
      <c r="CP41" s="23"/>
      <c r="CQ41" s="23"/>
      <c r="CR41" s="23"/>
      <c r="CS41" s="23"/>
      <c r="CT41" s="23"/>
      <c r="CU41" s="23"/>
      <c r="CV41" s="23"/>
      <c r="CW41" s="23"/>
      <c r="CX41" s="23"/>
      <c r="CY41" s="23"/>
      <c r="CZ41" s="23"/>
      <c r="DA41" s="23"/>
      <c r="DB41" s="23"/>
      <c r="DC41" s="23"/>
      <c r="DD41" s="23"/>
      <c r="DE41" s="23"/>
      <c r="DF41" s="23"/>
      <c r="DG41" s="23"/>
      <c r="DH41" s="23"/>
      <c r="DI41" s="23"/>
      <c r="DJ41" s="23"/>
      <c r="DK41" s="23"/>
      <c r="DL41" s="23"/>
      <c r="DM41" s="23"/>
      <c r="DN41" s="23"/>
      <c r="DO41" s="23"/>
      <c r="DP41" s="23"/>
      <c r="DQ41" s="23"/>
      <c r="DR41" s="23"/>
      <c r="DS41" s="23"/>
      <c r="DT41" s="23"/>
      <c r="DU41" s="23"/>
      <c r="DV41" s="23"/>
      <c r="DW41" s="23"/>
      <c r="DX41" s="23"/>
      <c r="DY41" s="23"/>
      <c r="DZ41" s="23"/>
      <c r="EA41" s="23"/>
      <c r="EB41" s="23"/>
      <c r="EC41" s="23"/>
      <c r="ED41" s="23"/>
      <c r="EE41" s="23"/>
      <c r="EF41" s="23"/>
      <c r="EG41" s="23"/>
      <c r="EH41" s="23"/>
      <c r="EI41" s="23"/>
      <c r="EJ41" s="23"/>
      <c r="EK41" s="23"/>
      <c r="EL41" s="23"/>
      <c r="EM41" s="23"/>
      <c r="EN41" s="23"/>
      <c r="EO41" s="23"/>
      <c r="EP41" s="23"/>
      <c r="EQ41" s="23"/>
      <c r="ER41" s="23"/>
      <c r="ES41" s="23"/>
      <c r="ET41" s="23"/>
      <c r="EU41" s="23"/>
      <c r="EV41" s="23"/>
      <c r="EW41" s="23"/>
      <c r="EX41" s="23"/>
      <c r="EY41" s="23"/>
      <c r="EZ41" s="23"/>
      <c r="FA41" s="23"/>
      <c r="FB41" s="23"/>
      <c r="FC41" s="23"/>
      <c r="FD41" s="23"/>
      <c r="FE41" s="23"/>
      <c r="FF41" s="23"/>
      <c r="FG41" s="23"/>
      <c r="FH41" s="23"/>
      <c r="FI41" s="23"/>
      <c r="FJ41" s="23"/>
      <c r="FK41" s="23"/>
      <c r="FL41" s="23"/>
      <c r="FM41" s="23"/>
      <c r="FN41" s="23"/>
      <c r="FO41" s="23"/>
      <c r="FP41" s="23"/>
      <c r="FQ41" s="23"/>
      <c r="FR41" s="23"/>
      <c r="FS41" s="23"/>
      <c r="FT41" s="23"/>
      <c r="FU41" s="23"/>
      <c r="FV41" s="23"/>
      <c r="FW41" s="23"/>
      <c r="FX41" s="23"/>
      <c r="FY41" s="23"/>
      <c r="FZ41" s="23"/>
      <c r="GA41" s="23"/>
      <c r="GB41" s="23"/>
      <c r="GC41" s="23"/>
      <c r="GD41" s="23"/>
      <c r="GE41" s="23"/>
      <c r="GF41" s="23"/>
      <c r="GG41" s="23"/>
      <c r="GH41" s="23"/>
      <c r="GI41" s="23"/>
      <c r="GJ41" s="23"/>
      <c r="GK41" s="23"/>
      <c r="GL41" s="23"/>
      <c r="GM41" s="23"/>
      <c r="GN41" s="23"/>
      <c r="GO41" s="23"/>
      <c r="GP41" s="23"/>
      <c r="GQ41" s="23"/>
      <c r="GR41" s="23"/>
      <c r="GS41" s="23"/>
      <c r="GT41" s="23"/>
      <c r="GU41" s="23"/>
      <c r="GV41" s="23"/>
      <c r="GW41" s="23"/>
      <c r="GX41" s="23"/>
      <c r="GY41" s="23"/>
      <c r="GZ41" s="23"/>
      <c r="HA41" s="23"/>
      <c r="HB41" s="23"/>
      <c r="HC41" s="23"/>
      <c r="HD41" s="23"/>
      <c r="HE41" s="23"/>
      <c r="HF41" s="23"/>
      <c r="HG41" s="23"/>
      <c r="HH41" s="23"/>
      <c r="HI41" s="23"/>
      <c r="HJ41" s="23"/>
      <c r="HK41" s="23"/>
      <c r="HL41" s="23"/>
      <c r="HM41" s="23"/>
      <c r="HN41" s="23"/>
      <c r="HO41" s="23"/>
      <c r="HP41" s="23"/>
      <c r="HQ41" s="23"/>
      <c r="HR41" s="23"/>
      <c r="HS41" s="23"/>
      <c r="HT41" s="23"/>
      <c r="HU41" s="23"/>
      <c r="HV41" s="23"/>
      <c r="HW41" s="23"/>
      <c r="HX41" s="23"/>
      <c r="HY41" s="23"/>
      <c r="HZ41" s="23"/>
      <c r="IA41" s="23"/>
      <c r="IB41" s="23"/>
      <c r="IC41" s="23"/>
      <c r="ID41" s="23"/>
      <c r="IE41" s="23"/>
      <c r="IF41" s="23"/>
      <c r="IG41" s="23"/>
      <c r="IH41" s="23"/>
      <c r="II41" s="23"/>
      <c r="IJ41" s="23"/>
      <c r="IK41" s="23"/>
      <c r="IL41" s="23"/>
      <c r="IM41" s="23"/>
      <c r="IN41" s="23"/>
      <c r="IO41" s="23"/>
      <c r="IP41" s="23"/>
      <c r="IQ41" s="23"/>
      <c r="IR41" s="23"/>
      <c r="IS41" s="23"/>
      <c r="IT41" s="23"/>
      <c r="IU41" s="23"/>
      <c r="IV41" s="23"/>
      <c r="IW41" s="23"/>
      <c r="IX41" s="23"/>
      <c r="IY41" s="23"/>
      <c r="IZ41" s="23"/>
      <c r="JA41" s="23"/>
      <c r="JB41" s="23"/>
      <c r="JC41" s="23"/>
      <c r="JD41" s="23"/>
      <c r="JE41" s="23"/>
      <c r="JF41" s="23"/>
      <c r="JG41" s="23"/>
      <c r="JH41" s="23"/>
      <c r="JI41" s="23"/>
      <c r="JJ41" s="23"/>
      <c r="JK41" s="23"/>
      <c r="JL41" s="23"/>
      <c r="JM41" s="23"/>
      <c r="JN41" s="23"/>
      <c r="JO41" s="23"/>
      <c r="JP41" s="23"/>
      <c r="JQ41" s="23"/>
      <c r="JR41" s="23"/>
      <c r="JS41" s="23"/>
      <c r="JT41" s="23"/>
      <c r="JU41" s="23"/>
      <c r="JV41" s="23"/>
      <c r="JW41" s="23"/>
      <c r="JX41" s="23"/>
      <c r="JY41" s="23"/>
      <c r="JZ41" s="23"/>
      <c r="KA41" s="23"/>
      <c r="KB41" s="23"/>
      <c r="KC41" s="23"/>
      <c r="KD41" s="23"/>
      <c r="KE41" s="23"/>
      <c r="KF41" s="23"/>
      <c r="KG41" s="23"/>
      <c r="KH41" s="23"/>
      <c r="KI41" s="23"/>
      <c r="KJ41" s="23"/>
      <c r="KK41" s="23"/>
      <c r="KL41" s="23"/>
      <c r="KM41" s="23"/>
      <c r="KN41" s="23"/>
      <c r="KO41" s="23"/>
      <c r="KP41" s="23"/>
      <c r="KQ41" s="23"/>
      <c r="KR41" s="23"/>
      <c r="KS41" s="23"/>
      <c r="KT41" s="23"/>
      <c r="KU41" s="23"/>
      <c r="KV41" s="23"/>
      <c r="KW41" s="23"/>
      <c r="KX41" s="23"/>
      <c r="KY41" s="23"/>
      <c r="KZ41" s="23"/>
      <c r="LA41" s="23"/>
      <c r="LB41" s="23"/>
      <c r="LC41" s="23"/>
      <c r="LD41" s="23"/>
      <c r="LE41" s="23"/>
      <c r="LF41" s="23"/>
      <c r="LG41" s="23"/>
      <c r="LH41" s="23"/>
      <c r="LI41" s="23"/>
      <c r="LJ41" s="23"/>
      <c r="LK41" s="23"/>
      <c r="LL41" s="23"/>
      <c r="LM41" s="23"/>
      <c r="LN41" s="23"/>
      <c r="LO41" s="23"/>
      <c r="LP41" s="23"/>
      <c r="LQ41" s="23"/>
      <c r="LR41" s="23"/>
      <c r="LS41" s="23"/>
      <c r="LT41" s="23"/>
      <c r="LU41" s="23"/>
      <c r="LV41" s="23"/>
      <c r="LW41" s="23"/>
      <c r="LX41" s="23"/>
      <c r="LY41" s="23"/>
      <c r="LZ41" s="23"/>
      <c r="MA41" s="23"/>
      <c r="MB41" s="23"/>
      <c r="MC41" s="23"/>
      <c r="MD41" s="23"/>
      <c r="ME41" s="23"/>
      <c r="MF41" s="23"/>
      <c r="MG41" s="23"/>
      <c r="MH41" s="23"/>
      <c r="MI41" s="23"/>
      <c r="MJ41" s="23"/>
      <c r="MK41" s="23"/>
      <c r="ML41" s="23"/>
      <c r="MM41" s="23"/>
      <c r="MN41" s="23"/>
      <c r="MO41" s="23"/>
      <c r="MP41" s="23"/>
      <c r="MQ41" s="23"/>
      <c r="MR41" s="23"/>
      <c r="MS41" s="23"/>
      <c r="MT41" s="23"/>
      <c r="MU41" s="23"/>
      <c r="MV41" s="23"/>
      <c r="MW41" s="23"/>
      <c r="MX41" s="23"/>
      <c r="MY41" s="23"/>
      <c r="MZ41" s="23"/>
      <c r="NA41" s="23"/>
      <c r="NB41" s="23"/>
      <c r="NC41" s="23"/>
      <c r="ND41" s="23"/>
      <c r="NE41" s="23"/>
      <c r="NF41" s="23"/>
      <c r="NG41" s="23"/>
      <c r="NH41" s="23"/>
      <c r="NI41" s="23"/>
      <c r="NJ41" s="23"/>
      <c r="NK41" s="23"/>
      <c r="NL41" s="23"/>
      <c r="NM41" s="23"/>
      <c r="NN41" s="23"/>
      <c r="NO41" s="23"/>
      <c r="NP41" s="23"/>
      <c r="NQ41" s="23"/>
      <c r="NR41" s="23"/>
      <c r="NS41" s="23"/>
      <c r="NT41" s="23"/>
      <c r="NU41" s="23"/>
      <c r="NV41" s="23"/>
      <c r="NW41" s="23"/>
      <c r="NX41" s="23"/>
      <c r="NY41" s="23"/>
      <c r="NZ41" s="23"/>
      <c r="OA41" s="23"/>
      <c r="OB41" s="23"/>
      <c r="OC41" s="23"/>
      <c r="OD41" s="23"/>
      <c r="OE41" s="23"/>
      <c r="OF41" s="23"/>
      <c r="OG41" s="23"/>
      <c r="OH41" s="23"/>
      <c r="OI41" s="23"/>
      <c r="OJ41" s="23"/>
      <c r="OK41" s="23"/>
      <c r="OL41" s="23"/>
      <c r="OM41" s="23"/>
      <c r="ON41" s="23"/>
      <c r="OO41" s="23"/>
      <c r="OP41" s="23"/>
      <c r="OQ41" s="23"/>
      <c r="OR41" s="23"/>
      <c r="OS41" s="23"/>
      <c r="OT41" s="23"/>
      <c r="OU41" s="23"/>
      <c r="OV41" s="23"/>
      <c r="OW41" s="23"/>
      <c r="OX41" s="23"/>
      <c r="OY41" s="23"/>
      <c r="OZ41" s="23"/>
      <c r="PA41" s="23"/>
      <c r="PB41" s="23"/>
      <c r="PC41" s="23"/>
      <c r="PD41" s="23"/>
      <c r="PE41" s="23"/>
      <c r="PF41" s="23"/>
      <c r="PG41" s="23"/>
      <c r="PH41" s="23"/>
      <c r="PI41" s="23"/>
      <c r="PJ41" s="23"/>
      <c r="PK41" s="23"/>
      <c r="PL41" s="23"/>
      <c r="PM41" s="23"/>
      <c r="PN41" s="23"/>
      <c r="PO41" s="23"/>
      <c r="PP41" s="23"/>
      <c r="PQ41" s="23"/>
      <c r="PR41" s="23"/>
      <c r="PS41" s="23"/>
      <c r="PT41" s="23"/>
      <c r="PU41" s="23"/>
      <c r="PV41" s="23"/>
      <c r="PW41" s="23"/>
      <c r="PX41" s="23"/>
      <c r="PY41" s="23"/>
      <c r="PZ41" s="23"/>
      <c r="QA41" s="23"/>
      <c r="QB41" s="23"/>
      <c r="QC41" s="23"/>
      <c r="QD41" s="23"/>
      <c r="QE41" s="23"/>
      <c r="QF41" s="23"/>
      <c r="QG41" s="23"/>
      <c r="QH41" s="23"/>
      <c r="QI41" s="23"/>
      <c r="QJ41" s="23"/>
      <c r="QK41" s="23"/>
      <c r="QL41" s="23"/>
      <c r="QM41" s="23"/>
      <c r="QN41" s="23"/>
      <c r="QO41" s="23"/>
      <c r="QP41" s="23"/>
      <c r="QQ41" s="23"/>
      <c r="QR41" s="23"/>
      <c r="QS41" s="23"/>
      <c r="QT41" s="23"/>
      <c r="QU41" s="23"/>
      <c r="QV41" s="23"/>
      <c r="QW41" s="23"/>
      <c r="QX41" s="23"/>
      <c r="QY41" s="23"/>
      <c r="QZ41" s="23"/>
      <c r="RA41" s="23"/>
      <c r="RB41" s="23"/>
      <c r="RC41" s="23"/>
      <c r="RD41" s="23"/>
      <c r="RE41" s="23"/>
      <c r="RF41" s="23"/>
      <c r="RG41" s="23"/>
      <c r="RH41" s="23"/>
      <c r="RI41" s="23"/>
      <c r="RJ41" s="23"/>
      <c r="RK41" s="23"/>
      <c r="RL41" s="23"/>
      <c r="RM41" s="23"/>
      <c r="RN41" s="23"/>
      <c r="RO41" s="23"/>
      <c r="RP41" s="23"/>
      <c r="RQ41" s="23"/>
      <c r="RR41" s="23"/>
      <c r="RS41" s="23"/>
      <c r="RT41" s="23"/>
      <c r="RU41" s="23"/>
      <c r="RV41" s="23"/>
      <c r="RW41" s="23"/>
      <c r="RX41" s="23"/>
      <c r="RY41" s="23"/>
      <c r="RZ41" s="23"/>
      <c r="SA41" s="23"/>
      <c r="SB41" s="23"/>
      <c r="SC41" s="23"/>
      <c r="SD41" s="23"/>
      <c r="SE41" s="23"/>
      <c r="SF41" s="23"/>
      <c r="SG41" s="23"/>
      <c r="SH41" s="23"/>
      <c r="SI41" s="23"/>
      <c r="SJ41" s="23"/>
      <c r="SK41" s="23"/>
      <c r="SL41" s="23"/>
      <c r="SM41" s="23"/>
      <c r="SN41" s="23"/>
      <c r="SO41" s="23"/>
      <c r="SP41" s="23"/>
      <c r="SQ41" s="23"/>
      <c r="SR41" s="23"/>
      <c r="SS41" s="23"/>
      <c r="ST41" s="23"/>
      <c r="SU41" s="23"/>
      <c r="SV41" s="23"/>
      <c r="SW41" s="23"/>
      <c r="SX41" s="23"/>
      <c r="SY41" s="23"/>
      <c r="SZ41" s="23"/>
      <c r="TA41" s="23"/>
      <c r="TB41" s="23"/>
      <c r="TC41" s="23"/>
      <c r="TD41" s="23"/>
      <c r="TE41" s="23"/>
      <c r="TF41" s="23"/>
      <c r="TG41" s="23"/>
      <c r="TH41" s="23"/>
      <c r="TI41" s="23"/>
      <c r="TJ41" s="23"/>
      <c r="TK41" s="23"/>
      <c r="TL41" s="23"/>
      <c r="TM41" s="23"/>
      <c r="TN41" s="23"/>
      <c r="TO41" s="23"/>
      <c r="TP41" s="23"/>
      <c r="TQ41" s="23"/>
      <c r="TR41" s="23"/>
      <c r="TS41" s="23"/>
      <c r="TT41" s="23"/>
      <c r="TU41" s="23"/>
      <c r="TV41" s="23"/>
      <c r="TW41" s="23"/>
      <c r="TX41" s="23"/>
      <c r="TY41" s="23"/>
      <c r="TZ41" s="23"/>
      <c r="UA41" s="23"/>
      <c r="UB41" s="23"/>
      <c r="UC41" s="23"/>
      <c r="UD41" s="23"/>
      <c r="UE41" s="23"/>
      <c r="UF41" s="23"/>
      <c r="UG41" s="23"/>
      <c r="UH41" s="23"/>
      <c r="UI41" s="23"/>
      <c r="UJ41" s="23"/>
      <c r="UK41" s="23"/>
      <c r="UL41" s="23"/>
      <c r="UM41" s="23"/>
      <c r="UN41" s="23"/>
      <c r="UO41" s="23"/>
      <c r="UP41" s="23"/>
      <c r="UQ41" s="23"/>
      <c r="UR41" s="23"/>
      <c r="US41" s="23"/>
      <c r="UT41" s="23"/>
      <c r="UU41" s="23"/>
      <c r="UV41" s="23"/>
      <c r="UW41" s="23"/>
      <c r="UX41" s="23"/>
      <c r="UY41" s="23"/>
      <c r="UZ41" s="23"/>
      <c r="VA41" s="23"/>
      <c r="VB41" s="23"/>
      <c r="VC41" s="23"/>
    </row>
    <row r="42" spans="1:575" s="15" customFormat="1" x14ac:dyDescent="0.25">
      <c r="A42" s="19" t="s">
        <v>9</v>
      </c>
      <c r="B42" s="20">
        <v>2573219</v>
      </c>
      <c r="C42" s="17"/>
      <c r="D42" s="17"/>
      <c r="F42" s="16"/>
      <c r="G42" s="16"/>
      <c r="H42" s="16"/>
      <c r="I42" s="16"/>
      <c r="J42" s="16"/>
      <c r="K42" s="16"/>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c r="GX42" s="16"/>
      <c r="GY42" s="16"/>
      <c r="GZ42" s="16"/>
      <c r="HA42" s="16"/>
      <c r="HB42" s="16"/>
      <c r="HC42" s="16"/>
      <c r="HD42" s="16"/>
      <c r="HE42" s="16"/>
      <c r="HF42" s="16"/>
      <c r="HG42" s="16"/>
      <c r="HH42" s="16"/>
      <c r="HI42" s="16"/>
      <c r="HJ42" s="16"/>
      <c r="HK42" s="16"/>
      <c r="HL42" s="16"/>
      <c r="HM42" s="16"/>
      <c r="HN42" s="16"/>
      <c r="HO42" s="16"/>
      <c r="HP42" s="16"/>
      <c r="HQ42" s="16"/>
      <c r="HR42" s="16"/>
      <c r="HS42" s="16"/>
      <c r="HT42" s="16"/>
      <c r="HU42" s="16"/>
      <c r="HV42" s="16"/>
      <c r="HW42" s="16"/>
      <c r="HX42" s="16"/>
      <c r="HY42" s="16"/>
      <c r="HZ42" s="16"/>
      <c r="IA42" s="16"/>
      <c r="IB42" s="16"/>
      <c r="IC42" s="16"/>
      <c r="ID42" s="16"/>
      <c r="IE42" s="16"/>
      <c r="IF42" s="16"/>
      <c r="IG42" s="16"/>
      <c r="IH42" s="16"/>
      <c r="II42" s="16"/>
      <c r="IJ42" s="16"/>
      <c r="IK42" s="16"/>
      <c r="IL42" s="16"/>
      <c r="IM42" s="16"/>
      <c r="IN42" s="16"/>
      <c r="IO42" s="16"/>
      <c r="IP42" s="16"/>
      <c r="IQ42" s="16"/>
      <c r="IR42" s="16"/>
      <c r="IS42" s="16"/>
      <c r="IT42" s="16"/>
      <c r="IU42" s="16"/>
      <c r="IV42" s="16"/>
      <c r="IW42" s="16"/>
      <c r="IX42" s="16"/>
      <c r="IY42" s="16"/>
      <c r="IZ42" s="16"/>
      <c r="JA42" s="16"/>
      <c r="JB42" s="16"/>
      <c r="JC42" s="16"/>
      <c r="JD42" s="16"/>
      <c r="JE42" s="16"/>
      <c r="JF42" s="16"/>
      <c r="JG42" s="16"/>
      <c r="JH42" s="16"/>
      <c r="JI42" s="16"/>
      <c r="JJ42" s="16"/>
      <c r="JK42" s="16"/>
      <c r="JL42" s="16"/>
      <c r="JM42" s="16"/>
      <c r="JN42" s="16"/>
      <c r="JO42" s="16"/>
      <c r="JP42" s="16"/>
      <c r="JQ42" s="16"/>
      <c r="JR42" s="16"/>
      <c r="JS42" s="16"/>
      <c r="JT42" s="16"/>
      <c r="JU42" s="16"/>
      <c r="JV42" s="16"/>
      <c r="JW42" s="16"/>
      <c r="JX42" s="16"/>
      <c r="JY42" s="16"/>
      <c r="JZ42" s="16"/>
      <c r="KA42" s="16"/>
      <c r="KB42" s="16"/>
      <c r="KC42" s="16"/>
      <c r="KD42" s="16"/>
      <c r="KE42" s="16"/>
      <c r="KF42" s="16"/>
      <c r="KG42" s="16"/>
      <c r="KH42" s="16"/>
      <c r="KI42" s="16"/>
      <c r="KJ42" s="16"/>
      <c r="KK42" s="16"/>
      <c r="KL42" s="16"/>
      <c r="KM42" s="16"/>
      <c r="KN42" s="16"/>
      <c r="KO42" s="16"/>
      <c r="KP42" s="16"/>
      <c r="KQ42" s="16"/>
      <c r="KR42" s="16"/>
      <c r="KS42" s="16"/>
      <c r="KT42" s="16"/>
      <c r="KU42" s="16"/>
      <c r="KV42" s="16"/>
      <c r="KW42" s="16"/>
      <c r="KX42" s="16"/>
      <c r="KY42" s="16"/>
      <c r="KZ42" s="16"/>
      <c r="LA42" s="16"/>
      <c r="LB42" s="16"/>
      <c r="LC42" s="16"/>
      <c r="LD42" s="16"/>
      <c r="LE42" s="16"/>
      <c r="LF42" s="16"/>
      <c r="LG42" s="16"/>
      <c r="LH42" s="16"/>
      <c r="LI42" s="16"/>
      <c r="LJ42" s="16"/>
      <c r="LK42" s="16"/>
      <c r="LL42" s="16"/>
      <c r="LM42" s="16"/>
      <c r="LN42" s="16"/>
      <c r="LO42" s="16"/>
      <c r="LP42" s="16"/>
      <c r="LQ42" s="16"/>
      <c r="LR42" s="16"/>
      <c r="LS42" s="16"/>
      <c r="LT42" s="16"/>
      <c r="LU42" s="16"/>
      <c r="LV42" s="16"/>
      <c r="LW42" s="16"/>
      <c r="LX42" s="16"/>
      <c r="LY42" s="16"/>
      <c r="LZ42" s="16"/>
      <c r="MA42" s="16"/>
      <c r="MB42" s="16"/>
      <c r="MC42" s="16"/>
      <c r="MD42" s="16"/>
      <c r="ME42" s="16"/>
      <c r="MF42" s="16"/>
      <c r="MG42" s="16"/>
      <c r="MH42" s="16"/>
      <c r="MI42" s="16"/>
      <c r="MJ42" s="16"/>
      <c r="MK42" s="16"/>
      <c r="ML42" s="16"/>
      <c r="MM42" s="16"/>
      <c r="MN42" s="16"/>
      <c r="MO42" s="16"/>
      <c r="MP42" s="16"/>
      <c r="MQ42" s="16"/>
      <c r="MR42" s="16"/>
      <c r="MS42" s="16"/>
      <c r="MT42" s="16"/>
      <c r="MU42" s="16"/>
      <c r="MV42" s="16"/>
      <c r="MW42" s="16"/>
      <c r="MX42" s="16"/>
      <c r="MY42" s="16"/>
      <c r="MZ42" s="16"/>
      <c r="NA42" s="16"/>
      <c r="NB42" s="16"/>
      <c r="NC42" s="16"/>
      <c r="ND42" s="16"/>
      <c r="NE42" s="16"/>
      <c r="NF42" s="16"/>
      <c r="NG42" s="16"/>
      <c r="NH42" s="16"/>
      <c r="NI42" s="16"/>
      <c r="NJ42" s="16"/>
      <c r="NK42" s="16"/>
      <c r="NL42" s="16"/>
      <c r="NM42" s="16"/>
      <c r="NN42" s="16"/>
      <c r="NO42" s="16"/>
      <c r="NP42" s="16"/>
      <c r="NQ42" s="16"/>
      <c r="NR42" s="16"/>
      <c r="NS42" s="16"/>
      <c r="NT42" s="16"/>
      <c r="NU42" s="16"/>
      <c r="NV42" s="16"/>
      <c r="NW42" s="16"/>
      <c r="NX42" s="16"/>
      <c r="NY42" s="16"/>
      <c r="NZ42" s="16"/>
      <c r="OA42" s="16"/>
      <c r="OB42" s="16"/>
      <c r="OC42" s="16"/>
      <c r="OD42" s="16"/>
      <c r="OE42" s="16"/>
      <c r="OF42" s="16"/>
      <c r="OG42" s="16"/>
      <c r="OH42" s="16"/>
      <c r="OI42" s="16"/>
      <c r="OJ42" s="16"/>
      <c r="OK42" s="16"/>
      <c r="OL42" s="16"/>
      <c r="OM42" s="16"/>
      <c r="ON42" s="16"/>
      <c r="OO42" s="16"/>
      <c r="OP42" s="16"/>
      <c r="OQ42" s="16"/>
      <c r="OR42" s="16"/>
      <c r="OS42" s="16"/>
      <c r="OT42" s="16"/>
      <c r="OU42" s="16"/>
      <c r="OV42" s="16"/>
      <c r="OW42" s="16"/>
      <c r="OX42" s="16"/>
      <c r="OY42" s="16"/>
      <c r="OZ42" s="16"/>
      <c r="PA42" s="16"/>
      <c r="PB42" s="16"/>
      <c r="PC42" s="16"/>
      <c r="PD42" s="16"/>
      <c r="PE42" s="16"/>
      <c r="PF42" s="16"/>
      <c r="PG42" s="16"/>
      <c r="PH42" s="16"/>
      <c r="PI42" s="16"/>
      <c r="PJ42" s="16"/>
      <c r="PK42" s="16"/>
      <c r="PL42" s="16"/>
      <c r="PM42" s="16"/>
      <c r="PN42" s="16"/>
      <c r="PO42" s="16"/>
      <c r="PP42" s="16"/>
      <c r="PQ42" s="16"/>
      <c r="PR42" s="16"/>
      <c r="PS42" s="16"/>
      <c r="PT42" s="16"/>
      <c r="PU42" s="16"/>
      <c r="PV42" s="16"/>
      <c r="PW42" s="16"/>
      <c r="PX42" s="16"/>
      <c r="PY42" s="16"/>
      <c r="PZ42" s="16"/>
      <c r="QA42" s="16"/>
      <c r="QB42" s="16"/>
      <c r="QC42" s="16"/>
      <c r="QD42" s="16"/>
      <c r="QE42" s="16"/>
      <c r="QF42" s="16"/>
      <c r="QG42" s="16"/>
      <c r="QH42" s="16"/>
      <c r="QI42" s="16"/>
      <c r="QJ42" s="16"/>
      <c r="QK42" s="16"/>
      <c r="QL42" s="16"/>
      <c r="QM42" s="16"/>
      <c r="QN42" s="16"/>
      <c r="QO42" s="16"/>
      <c r="QP42" s="16"/>
      <c r="QQ42" s="16"/>
      <c r="QR42" s="16"/>
      <c r="QS42" s="16"/>
      <c r="QT42" s="16"/>
      <c r="QU42" s="16"/>
      <c r="QV42" s="16"/>
      <c r="QW42" s="16"/>
      <c r="QX42" s="16"/>
      <c r="QY42" s="16"/>
      <c r="QZ42" s="16"/>
      <c r="RA42" s="16"/>
      <c r="RB42" s="16"/>
      <c r="RC42" s="16"/>
      <c r="RD42" s="16"/>
      <c r="RE42" s="16"/>
      <c r="RF42" s="16"/>
      <c r="RG42" s="16"/>
      <c r="RH42" s="16"/>
      <c r="RI42" s="16"/>
      <c r="RJ42" s="16"/>
      <c r="RK42" s="16"/>
      <c r="RL42" s="16"/>
      <c r="RM42" s="16"/>
      <c r="RN42" s="16"/>
      <c r="RO42" s="16"/>
      <c r="RP42" s="16"/>
      <c r="RQ42" s="16"/>
      <c r="RR42" s="16"/>
      <c r="RS42" s="16"/>
      <c r="RT42" s="16"/>
      <c r="RU42" s="16"/>
      <c r="RV42" s="16"/>
      <c r="RW42" s="16"/>
      <c r="RX42" s="16"/>
      <c r="RY42" s="16"/>
      <c r="RZ42" s="16"/>
      <c r="SA42" s="16"/>
      <c r="SB42" s="16"/>
      <c r="SC42" s="16"/>
      <c r="SD42" s="16"/>
      <c r="SE42" s="16"/>
      <c r="SF42" s="16"/>
      <c r="SG42" s="16"/>
      <c r="SH42" s="16"/>
      <c r="SI42" s="16"/>
      <c r="SJ42" s="16"/>
      <c r="SK42" s="16"/>
      <c r="SL42" s="16"/>
      <c r="SM42" s="16"/>
      <c r="SN42" s="16"/>
      <c r="SO42" s="16"/>
      <c r="SP42" s="16"/>
      <c r="SQ42" s="16"/>
      <c r="SR42" s="16"/>
      <c r="SS42" s="16"/>
      <c r="ST42" s="16"/>
      <c r="SU42" s="16"/>
      <c r="SV42" s="16"/>
      <c r="SW42" s="16"/>
      <c r="SX42" s="16"/>
      <c r="SY42" s="16"/>
      <c r="SZ42" s="16"/>
      <c r="TA42" s="16"/>
      <c r="TB42" s="16"/>
      <c r="TC42" s="16"/>
      <c r="TD42" s="16"/>
      <c r="TE42" s="16"/>
      <c r="TF42" s="16"/>
      <c r="TG42" s="16"/>
      <c r="TH42" s="16"/>
      <c r="TI42" s="16"/>
      <c r="TJ42" s="16"/>
      <c r="TK42" s="16"/>
      <c r="TL42" s="16"/>
      <c r="TM42" s="16"/>
      <c r="TN42" s="16"/>
      <c r="TO42" s="16"/>
      <c r="TP42" s="16"/>
      <c r="TQ42" s="16"/>
      <c r="TR42" s="16"/>
      <c r="TS42" s="16"/>
      <c r="TT42" s="16"/>
      <c r="TU42" s="16"/>
      <c r="TV42" s="16"/>
      <c r="TW42" s="16"/>
      <c r="TX42" s="16"/>
      <c r="TY42" s="16"/>
      <c r="TZ42" s="16"/>
      <c r="UA42" s="16"/>
      <c r="UB42" s="16"/>
      <c r="UC42" s="16"/>
      <c r="UD42" s="16"/>
      <c r="UE42" s="16"/>
      <c r="UF42" s="16"/>
      <c r="UG42" s="16"/>
      <c r="UH42" s="16"/>
      <c r="UI42" s="16"/>
      <c r="UJ42" s="16"/>
      <c r="UK42" s="16"/>
      <c r="UL42" s="16"/>
      <c r="UM42" s="16"/>
      <c r="UN42" s="16"/>
      <c r="UO42" s="16"/>
      <c r="UP42" s="16"/>
      <c r="UQ42" s="16"/>
      <c r="UR42" s="16"/>
      <c r="US42" s="16"/>
      <c r="UT42" s="16"/>
      <c r="UU42" s="16"/>
      <c r="UV42" s="16"/>
      <c r="UW42" s="16"/>
      <c r="UX42" s="16"/>
      <c r="UY42" s="16"/>
      <c r="UZ42" s="16"/>
      <c r="VA42" s="16"/>
      <c r="VB42" s="16"/>
      <c r="VC42" s="16"/>
    </row>
    <row r="43" spans="1:575" s="22" customFormat="1" ht="3" customHeight="1" x14ac:dyDescent="0.25">
      <c r="A43" s="19"/>
      <c r="B43" s="20"/>
      <c r="C43" s="24"/>
      <c r="D43" s="24"/>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3"/>
      <c r="AS43" s="23"/>
      <c r="AT43" s="23"/>
      <c r="AU43" s="23"/>
      <c r="AV43" s="23"/>
      <c r="AW43" s="23"/>
      <c r="AX43" s="23"/>
      <c r="AY43" s="23"/>
      <c r="AZ43" s="23"/>
      <c r="BA43" s="23"/>
      <c r="BB43" s="23"/>
      <c r="BC43" s="23"/>
      <c r="BD43" s="23"/>
      <c r="BE43" s="23"/>
      <c r="BF43" s="23"/>
      <c r="BG43" s="23"/>
      <c r="BH43" s="23"/>
      <c r="BI43" s="23"/>
      <c r="BJ43" s="23"/>
      <c r="BK43" s="23"/>
      <c r="BL43" s="23"/>
      <c r="BM43" s="23"/>
      <c r="BN43" s="23"/>
      <c r="BO43" s="23"/>
      <c r="BP43" s="23"/>
      <c r="BQ43" s="23"/>
      <c r="BR43" s="23"/>
      <c r="BS43" s="23"/>
      <c r="BT43" s="23"/>
      <c r="BU43" s="23"/>
      <c r="BV43" s="23"/>
      <c r="BW43" s="23"/>
      <c r="BX43" s="23"/>
      <c r="BY43" s="23"/>
      <c r="BZ43" s="23"/>
      <c r="CA43" s="23"/>
      <c r="CB43" s="23"/>
      <c r="CC43" s="23"/>
      <c r="CD43" s="23"/>
      <c r="CE43" s="23"/>
      <c r="CF43" s="23"/>
      <c r="CG43" s="23"/>
      <c r="CH43" s="23"/>
      <c r="CI43" s="23"/>
      <c r="CJ43" s="23"/>
      <c r="CK43" s="23"/>
      <c r="CL43" s="23"/>
      <c r="CM43" s="23"/>
      <c r="CN43" s="23"/>
      <c r="CO43" s="23"/>
      <c r="CP43" s="23"/>
      <c r="CQ43" s="23"/>
      <c r="CR43" s="23"/>
      <c r="CS43" s="23"/>
      <c r="CT43" s="23"/>
      <c r="CU43" s="23"/>
      <c r="CV43" s="23"/>
      <c r="CW43" s="23"/>
      <c r="CX43" s="23"/>
      <c r="CY43" s="23"/>
      <c r="CZ43" s="23"/>
      <c r="DA43" s="23"/>
      <c r="DB43" s="23"/>
      <c r="DC43" s="23"/>
      <c r="DD43" s="23"/>
      <c r="DE43" s="23"/>
      <c r="DF43" s="23"/>
      <c r="DG43" s="23"/>
      <c r="DH43" s="23"/>
      <c r="DI43" s="23"/>
      <c r="DJ43" s="23"/>
      <c r="DK43" s="23"/>
      <c r="DL43" s="23"/>
      <c r="DM43" s="23"/>
      <c r="DN43" s="23"/>
      <c r="DO43" s="23"/>
      <c r="DP43" s="23"/>
      <c r="DQ43" s="23"/>
      <c r="DR43" s="23"/>
      <c r="DS43" s="23"/>
      <c r="DT43" s="23"/>
      <c r="DU43" s="23"/>
      <c r="DV43" s="23"/>
      <c r="DW43" s="23"/>
      <c r="DX43" s="23"/>
      <c r="DY43" s="23"/>
      <c r="DZ43" s="23"/>
      <c r="EA43" s="23"/>
      <c r="EB43" s="23"/>
      <c r="EC43" s="23"/>
      <c r="ED43" s="23"/>
      <c r="EE43" s="23"/>
      <c r="EF43" s="23"/>
      <c r="EG43" s="23"/>
      <c r="EH43" s="23"/>
      <c r="EI43" s="23"/>
      <c r="EJ43" s="23"/>
      <c r="EK43" s="23"/>
      <c r="EL43" s="23"/>
      <c r="EM43" s="23"/>
      <c r="EN43" s="23"/>
      <c r="EO43" s="23"/>
      <c r="EP43" s="23"/>
      <c r="EQ43" s="23"/>
      <c r="ER43" s="23"/>
      <c r="ES43" s="23"/>
      <c r="ET43" s="23"/>
      <c r="EU43" s="23"/>
      <c r="EV43" s="23"/>
      <c r="EW43" s="23"/>
      <c r="EX43" s="23"/>
      <c r="EY43" s="23"/>
      <c r="EZ43" s="23"/>
      <c r="FA43" s="23"/>
      <c r="FB43" s="23"/>
      <c r="FC43" s="23"/>
      <c r="FD43" s="23"/>
      <c r="FE43" s="23"/>
      <c r="FF43" s="23"/>
      <c r="FG43" s="23"/>
      <c r="FH43" s="23"/>
      <c r="FI43" s="23"/>
      <c r="FJ43" s="23"/>
      <c r="FK43" s="23"/>
      <c r="FL43" s="23"/>
      <c r="FM43" s="23"/>
      <c r="FN43" s="23"/>
      <c r="FO43" s="23"/>
      <c r="FP43" s="23"/>
      <c r="FQ43" s="23"/>
      <c r="FR43" s="23"/>
      <c r="FS43" s="23"/>
      <c r="FT43" s="23"/>
      <c r="FU43" s="23"/>
      <c r="FV43" s="23"/>
      <c r="FW43" s="23"/>
      <c r="FX43" s="23"/>
      <c r="FY43" s="23"/>
      <c r="FZ43" s="23"/>
      <c r="GA43" s="23"/>
      <c r="GB43" s="23"/>
      <c r="GC43" s="23"/>
      <c r="GD43" s="23"/>
      <c r="GE43" s="23"/>
      <c r="GF43" s="23"/>
      <c r="GG43" s="23"/>
      <c r="GH43" s="23"/>
      <c r="GI43" s="23"/>
      <c r="GJ43" s="23"/>
      <c r="GK43" s="23"/>
      <c r="GL43" s="23"/>
      <c r="GM43" s="23"/>
      <c r="GN43" s="23"/>
      <c r="GO43" s="23"/>
      <c r="GP43" s="23"/>
      <c r="GQ43" s="23"/>
      <c r="GR43" s="23"/>
      <c r="GS43" s="23"/>
      <c r="GT43" s="23"/>
      <c r="GU43" s="23"/>
      <c r="GV43" s="23"/>
      <c r="GW43" s="23"/>
      <c r="GX43" s="23"/>
      <c r="GY43" s="23"/>
      <c r="GZ43" s="23"/>
      <c r="HA43" s="23"/>
      <c r="HB43" s="23"/>
      <c r="HC43" s="23"/>
      <c r="HD43" s="23"/>
      <c r="HE43" s="23"/>
      <c r="HF43" s="23"/>
      <c r="HG43" s="23"/>
      <c r="HH43" s="23"/>
      <c r="HI43" s="23"/>
      <c r="HJ43" s="23"/>
      <c r="HK43" s="23"/>
      <c r="HL43" s="23"/>
      <c r="HM43" s="23"/>
      <c r="HN43" s="23"/>
      <c r="HO43" s="23"/>
      <c r="HP43" s="23"/>
      <c r="HQ43" s="23"/>
      <c r="HR43" s="23"/>
      <c r="HS43" s="23"/>
      <c r="HT43" s="23"/>
      <c r="HU43" s="23"/>
      <c r="HV43" s="23"/>
      <c r="HW43" s="23"/>
      <c r="HX43" s="23"/>
      <c r="HY43" s="23"/>
      <c r="HZ43" s="23"/>
      <c r="IA43" s="23"/>
      <c r="IB43" s="23"/>
      <c r="IC43" s="23"/>
      <c r="ID43" s="23"/>
      <c r="IE43" s="23"/>
      <c r="IF43" s="23"/>
      <c r="IG43" s="23"/>
      <c r="IH43" s="23"/>
      <c r="II43" s="23"/>
      <c r="IJ43" s="23"/>
      <c r="IK43" s="23"/>
      <c r="IL43" s="23"/>
      <c r="IM43" s="23"/>
      <c r="IN43" s="23"/>
      <c r="IO43" s="23"/>
      <c r="IP43" s="23"/>
      <c r="IQ43" s="23"/>
      <c r="IR43" s="23"/>
      <c r="IS43" s="23"/>
      <c r="IT43" s="23"/>
      <c r="IU43" s="23"/>
      <c r="IV43" s="23"/>
      <c r="IW43" s="23"/>
      <c r="IX43" s="23"/>
      <c r="IY43" s="23"/>
      <c r="IZ43" s="23"/>
      <c r="JA43" s="23"/>
      <c r="JB43" s="23"/>
      <c r="JC43" s="23"/>
      <c r="JD43" s="23"/>
      <c r="JE43" s="23"/>
      <c r="JF43" s="23"/>
      <c r="JG43" s="23"/>
      <c r="JH43" s="23"/>
      <c r="JI43" s="23"/>
      <c r="JJ43" s="23"/>
      <c r="JK43" s="23"/>
      <c r="JL43" s="23"/>
      <c r="JM43" s="23"/>
      <c r="JN43" s="23"/>
      <c r="JO43" s="23"/>
      <c r="JP43" s="23"/>
      <c r="JQ43" s="23"/>
      <c r="JR43" s="23"/>
      <c r="JS43" s="23"/>
      <c r="JT43" s="23"/>
      <c r="JU43" s="23"/>
      <c r="JV43" s="23"/>
      <c r="JW43" s="23"/>
      <c r="JX43" s="23"/>
      <c r="JY43" s="23"/>
      <c r="JZ43" s="23"/>
      <c r="KA43" s="23"/>
      <c r="KB43" s="23"/>
      <c r="KC43" s="23"/>
      <c r="KD43" s="23"/>
      <c r="KE43" s="23"/>
      <c r="KF43" s="23"/>
      <c r="KG43" s="23"/>
      <c r="KH43" s="23"/>
      <c r="KI43" s="23"/>
      <c r="KJ43" s="23"/>
      <c r="KK43" s="23"/>
      <c r="KL43" s="23"/>
      <c r="KM43" s="23"/>
      <c r="KN43" s="23"/>
      <c r="KO43" s="23"/>
      <c r="KP43" s="23"/>
      <c r="KQ43" s="23"/>
      <c r="KR43" s="23"/>
      <c r="KS43" s="23"/>
      <c r="KT43" s="23"/>
      <c r="KU43" s="23"/>
      <c r="KV43" s="23"/>
      <c r="KW43" s="23"/>
      <c r="KX43" s="23"/>
      <c r="KY43" s="23"/>
      <c r="KZ43" s="23"/>
      <c r="LA43" s="23"/>
      <c r="LB43" s="23"/>
      <c r="LC43" s="23"/>
      <c r="LD43" s="23"/>
      <c r="LE43" s="23"/>
      <c r="LF43" s="23"/>
      <c r="LG43" s="23"/>
      <c r="LH43" s="23"/>
      <c r="LI43" s="23"/>
      <c r="LJ43" s="23"/>
      <c r="LK43" s="23"/>
      <c r="LL43" s="23"/>
      <c r="LM43" s="23"/>
      <c r="LN43" s="23"/>
      <c r="LO43" s="23"/>
      <c r="LP43" s="23"/>
      <c r="LQ43" s="23"/>
      <c r="LR43" s="23"/>
      <c r="LS43" s="23"/>
      <c r="LT43" s="23"/>
      <c r="LU43" s="23"/>
      <c r="LV43" s="23"/>
      <c r="LW43" s="23"/>
      <c r="LX43" s="23"/>
      <c r="LY43" s="23"/>
      <c r="LZ43" s="23"/>
      <c r="MA43" s="23"/>
      <c r="MB43" s="23"/>
      <c r="MC43" s="23"/>
      <c r="MD43" s="23"/>
      <c r="ME43" s="23"/>
      <c r="MF43" s="23"/>
      <c r="MG43" s="23"/>
      <c r="MH43" s="23"/>
      <c r="MI43" s="23"/>
      <c r="MJ43" s="23"/>
      <c r="MK43" s="23"/>
      <c r="ML43" s="23"/>
      <c r="MM43" s="23"/>
      <c r="MN43" s="23"/>
      <c r="MO43" s="23"/>
      <c r="MP43" s="23"/>
      <c r="MQ43" s="23"/>
      <c r="MR43" s="23"/>
      <c r="MS43" s="23"/>
      <c r="MT43" s="23"/>
      <c r="MU43" s="23"/>
      <c r="MV43" s="23"/>
      <c r="MW43" s="23"/>
      <c r="MX43" s="23"/>
      <c r="MY43" s="23"/>
      <c r="MZ43" s="23"/>
      <c r="NA43" s="23"/>
      <c r="NB43" s="23"/>
      <c r="NC43" s="23"/>
      <c r="ND43" s="23"/>
      <c r="NE43" s="23"/>
      <c r="NF43" s="23"/>
      <c r="NG43" s="23"/>
      <c r="NH43" s="23"/>
      <c r="NI43" s="23"/>
      <c r="NJ43" s="23"/>
      <c r="NK43" s="23"/>
      <c r="NL43" s="23"/>
      <c r="NM43" s="23"/>
      <c r="NN43" s="23"/>
      <c r="NO43" s="23"/>
      <c r="NP43" s="23"/>
      <c r="NQ43" s="23"/>
      <c r="NR43" s="23"/>
      <c r="NS43" s="23"/>
      <c r="NT43" s="23"/>
      <c r="NU43" s="23"/>
      <c r="NV43" s="23"/>
      <c r="NW43" s="23"/>
      <c r="NX43" s="23"/>
      <c r="NY43" s="23"/>
      <c r="NZ43" s="23"/>
      <c r="OA43" s="23"/>
      <c r="OB43" s="23"/>
      <c r="OC43" s="23"/>
      <c r="OD43" s="23"/>
      <c r="OE43" s="23"/>
      <c r="OF43" s="23"/>
      <c r="OG43" s="23"/>
      <c r="OH43" s="23"/>
      <c r="OI43" s="23"/>
      <c r="OJ43" s="23"/>
      <c r="OK43" s="23"/>
      <c r="OL43" s="23"/>
      <c r="OM43" s="23"/>
      <c r="ON43" s="23"/>
      <c r="OO43" s="23"/>
      <c r="OP43" s="23"/>
      <c r="OQ43" s="23"/>
      <c r="OR43" s="23"/>
      <c r="OS43" s="23"/>
      <c r="OT43" s="23"/>
      <c r="OU43" s="23"/>
      <c r="OV43" s="23"/>
      <c r="OW43" s="23"/>
      <c r="OX43" s="23"/>
      <c r="OY43" s="23"/>
      <c r="OZ43" s="23"/>
      <c r="PA43" s="23"/>
      <c r="PB43" s="23"/>
      <c r="PC43" s="23"/>
      <c r="PD43" s="23"/>
      <c r="PE43" s="23"/>
      <c r="PF43" s="23"/>
      <c r="PG43" s="23"/>
      <c r="PH43" s="23"/>
      <c r="PI43" s="23"/>
      <c r="PJ43" s="23"/>
      <c r="PK43" s="23"/>
      <c r="PL43" s="23"/>
      <c r="PM43" s="23"/>
      <c r="PN43" s="23"/>
      <c r="PO43" s="23"/>
      <c r="PP43" s="23"/>
      <c r="PQ43" s="23"/>
      <c r="PR43" s="23"/>
      <c r="PS43" s="23"/>
      <c r="PT43" s="23"/>
      <c r="PU43" s="23"/>
      <c r="PV43" s="23"/>
      <c r="PW43" s="23"/>
      <c r="PX43" s="23"/>
      <c r="PY43" s="23"/>
      <c r="PZ43" s="23"/>
      <c r="QA43" s="23"/>
      <c r="QB43" s="23"/>
      <c r="QC43" s="23"/>
      <c r="QD43" s="23"/>
      <c r="QE43" s="23"/>
      <c r="QF43" s="23"/>
      <c r="QG43" s="23"/>
      <c r="QH43" s="23"/>
      <c r="QI43" s="23"/>
      <c r="QJ43" s="23"/>
      <c r="QK43" s="23"/>
      <c r="QL43" s="23"/>
      <c r="QM43" s="23"/>
      <c r="QN43" s="23"/>
      <c r="QO43" s="23"/>
      <c r="QP43" s="23"/>
      <c r="QQ43" s="23"/>
      <c r="QR43" s="23"/>
      <c r="QS43" s="23"/>
      <c r="QT43" s="23"/>
      <c r="QU43" s="23"/>
      <c r="QV43" s="23"/>
      <c r="QW43" s="23"/>
      <c r="QX43" s="23"/>
      <c r="QY43" s="23"/>
      <c r="QZ43" s="23"/>
      <c r="RA43" s="23"/>
      <c r="RB43" s="23"/>
      <c r="RC43" s="23"/>
      <c r="RD43" s="23"/>
      <c r="RE43" s="23"/>
      <c r="RF43" s="23"/>
      <c r="RG43" s="23"/>
      <c r="RH43" s="23"/>
      <c r="RI43" s="23"/>
      <c r="RJ43" s="23"/>
      <c r="RK43" s="23"/>
      <c r="RL43" s="23"/>
      <c r="RM43" s="23"/>
      <c r="RN43" s="23"/>
      <c r="RO43" s="23"/>
      <c r="RP43" s="23"/>
      <c r="RQ43" s="23"/>
      <c r="RR43" s="23"/>
      <c r="RS43" s="23"/>
      <c r="RT43" s="23"/>
      <c r="RU43" s="23"/>
      <c r="RV43" s="23"/>
      <c r="RW43" s="23"/>
      <c r="RX43" s="23"/>
      <c r="RY43" s="23"/>
      <c r="RZ43" s="23"/>
      <c r="SA43" s="23"/>
      <c r="SB43" s="23"/>
      <c r="SC43" s="23"/>
      <c r="SD43" s="23"/>
      <c r="SE43" s="23"/>
      <c r="SF43" s="23"/>
      <c r="SG43" s="23"/>
      <c r="SH43" s="23"/>
      <c r="SI43" s="23"/>
      <c r="SJ43" s="23"/>
      <c r="SK43" s="23"/>
      <c r="SL43" s="23"/>
      <c r="SM43" s="23"/>
      <c r="SN43" s="23"/>
      <c r="SO43" s="23"/>
      <c r="SP43" s="23"/>
      <c r="SQ43" s="23"/>
      <c r="SR43" s="23"/>
      <c r="SS43" s="23"/>
      <c r="ST43" s="23"/>
      <c r="SU43" s="23"/>
      <c r="SV43" s="23"/>
      <c r="SW43" s="23"/>
      <c r="SX43" s="23"/>
      <c r="SY43" s="23"/>
      <c r="SZ43" s="23"/>
      <c r="TA43" s="23"/>
      <c r="TB43" s="23"/>
      <c r="TC43" s="23"/>
      <c r="TD43" s="23"/>
      <c r="TE43" s="23"/>
      <c r="TF43" s="23"/>
      <c r="TG43" s="23"/>
      <c r="TH43" s="23"/>
      <c r="TI43" s="23"/>
      <c r="TJ43" s="23"/>
      <c r="TK43" s="23"/>
      <c r="TL43" s="23"/>
      <c r="TM43" s="23"/>
      <c r="TN43" s="23"/>
      <c r="TO43" s="23"/>
      <c r="TP43" s="23"/>
      <c r="TQ43" s="23"/>
      <c r="TR43" s="23"/>
      <c r="TS43" s="23"/>
      <c r="TT43" s="23"/>
      <c r="TU43" s="23"/>
      <c r="TV43" s="23"/>
      <c r="TW43" s="23"/>
      <c r="TX43" s="23"/>
      <c r="TY43" s="23"/>
      <c r="TZ43" s="23"/>
      <c r="UA43" s="23"/>
      <c r="UB43" s="23"/>
      <c r="UC43" s="23"/>
      <c r="UD43" s="23"/>
      <c r="UE43" s="23"/>
      <c r="UF43" s="23"/>
      <c r="UG43" s="23"/>
      <c r="UH43" s="23"/>
      <c r="UI43" s="23"/>
      <c r="UJ43" s="23"/>
      <c r="UK43" s="23"/>
      <c r="UL43" s="23"/>
      <c r="UM43" s="23"/>
      <c r="UN43" s="23"/>
      <c r="UO43" s="23"/>
      <c r="UP43" s="23"/>
      <c r="UQ43" s="23"/>
      <c r="UR43" s="23"/>
      <c r="US43" s="23"/>
      <c r="UT43" s="23"/>
      <c r="UU43" s="23"/>
      <c r="UV43" s="23"/>
      <c r="UW43" s="23"/>
      <c r="UX43" s="23"/>
      <c r="UY43" s="23"/>
      <c r="UZ43" s="23"/>
      <c r="VA43" s="23"/>
      <c r="VB43" s="23"/>
      <c r="VC43" s="23"/>
    </row>
    <row r="44" spans="1:575" s="15" customFormat="1" x14ac:dyDescent="0.25">
      <c r="A44" s="19" t="s">
        <v>8</v>
      </c>
      <c r="B44" s="20">
        <v>2573219</v>
      </c>
      <c r="C44" s="19" t="s">
        <v>7</v>
      </c>
      <c r="D44" s="21">
        <f>IFERROR(B44/B42,0)</f>
        <v>1</v>
      </c>
      <c r="F44" s="16"/>
      <c r="G44" s="16"/>
      <c r="H44" s="16"/>
      <c r="I44" s="16"/>
      <c r="J44" s="16"/>
      <c r="K44" s="16"/>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c r="BT44" s="16"/>
      <c r="BU44" s="16"/>
      <c r="BV44" s="16"/>
      <c r="BW44" s="16"/>
      <c r="BX44" s="16"/>
      <c r="BY44" s="16"/>
      <c r="BZ44" s="16"/>
      <c r="CA44" s="16"/>
      <c r="CB44" s="16"/>
      <c r="CC44" s="16"/>
      <c r="CD44" s="16"/>
      <c r="CE44" s="16"/>
      <c r="CF44" s="16"/>
      <c r="CG44" s="16"/>
      <c r="CH44" s="16"/>
      <c r="CI44" s="16"/>
      <c r="CJ44" s="16"/>
      <c r="CK44" s="16"/>
      <c r="CL44" s="16"/>
      <c r="CM44" s="16"/>
      <c r="CN44" s="16"/>
      <c r="CO44" s="16"/>
      <c r="CP44" s="16"/>
      <c r="CQ44" s="16"/>
      <c r="CR44" s="16"/>
      <c r="CS44" s="16"/>
      <c r="CT44" s="16"/>
      <c r="CU44" s="16"/>
      <c r="CV44" s="16"/>
      <c r="CW44" s="16"/>
      <c r="CX44" s="16"/>
      <c r="CY44" s="16"/>
      <c r="CZ44" s="16"/>
      <c r="DA44" s="16"/>
      <c r="DB44" s="16"/>
      <c r="DC44" s="16"/>
      <c r="DD44" s="16"/>
      <c r="DE44" s="16"/>
      <c r="DF44" s="16"/>
      <c r="DG44" s="16"/>
      <c r="DH44" s="16"/>
      <c r="DI44" s="16"/>
      <c r="DJ44" s="16"/>
      <c r="DK44" s="16"/>
      <c r="DL44" s="16"/>
      <c r="DM44" s="16"/>
      <c r="DN44" s="16"/>
      <c r="DO44" s="16"/>
      <c r="DP44" s="16"/>
      <c r="DQ44" s="16"/>
      <c r="DR44" s="16"/>
      <c r="DS44" s="16"/>
      <c r="DT44" s="16"/>
      <c r="DU44" s="16"/>
      <c r="DV44" s="16"/>
      <c r="DW44" s="16"/>
      <c r="DX44" s="16"/>
      <c r="DY44" s="16"/>
      <c r="DZ44" s="16"/>
      <c r="EA44" s="16"/>
      <c r="EB44" s="16"/>
      <c r="EC44" s="16"/>
      <c r="ED44" s="16"/>
      <c r="EE44" s="16"/>
      <c r="EF44" s="16"/>
      <c r="EG44" s="16"/>
      <c r="EH44" s="16"/>
      <c r="EI44" s="16"/>
      <c r="EJ44" s="16"/>
      <c r="EK44" s="16"/>
      <c r="EL44" s="16"/>
      <c r="EM44" s="16"/>
      <c r="EN44" s="16"/>
      <c r="EO44" s="16"/>
      <c r="EP44" s="16"/>
      <c r="EQ44" s="16"/>
      <c r="ER44" s="16"/>
      <c r="ES44" s="16"/>
      <c r="ET44" s="16"/>
      <c r="EU44" s="16"/>
      <c r="EV44" s="16"/>
      <c r="EW44" s="16"/>
      <c r="EX44" s="16"/>
      <c r="EY44" s="16"/>
      <c r="EZ44" s="16"/>
      <c r="FA44" s="16"/>
      <c r="FB44" s="16"/>
      <c r="FC44" s="16"/>
      <c r="FD44" s="16"/>
      <c r="FE44" s="16"/>
      <c r="FF44" s="16"/>
      <c r="FG44" s="16"/>
      <c r="FH44" s="16"/>
      <c r="FI44" s="16"/>
      <c r="FJ44" s="16"/>
      <c r="FK44" s="16"/>
      <c r="FL44" s="16"/>
      <c r="FM44" s="16"/>
      <c r="FN44" s="16"/>
      <c r="FO44" s="16"/>
      <c r="FP44" s="16"/>
      <c r="FQ44" s="16"/>
      <c r="FR44" s="16"/>
      <c r="FS44" s="16"/>
      <c r="FT44" s="16"/>
      <c r="FU44" s="16"/>
      <c r="FV44" s="16"/>
      <c r="FW44" s="16"/>
      <c r="FX44" s="16"/>
      <c r="FY44" s="16"/>
      <c r="FZ44" s="16"/>
      <c r="GA44" s="16"/>
      <c r="GB44" s="16"/>
      <c r="GC44" s="16"/>
      <c r="GD44" s="16"/>
      <c r="GE44" s="16"/>
      <c r="GF44" s="16"/>
      <c r="GG44" s="16"/>
      <c r="GH44" s="16"/>
      <c r="GI44" s="16"/>
      <c r="GJ44" s="16"/>
      <c r="GK44" s="16"/>
      <c r="GL44" s="16"/>
      <c r="GM44" s="16"/>
      <c r="GN44" s="16"/>
      <c r="GO44" s="16"/>
      <c r="GP44" s="16"/>
      <c r="GQ44" s="16"/>
      <c r="GR44" s="16"/>
      <c r="GS44" s="16"/>
      <c r="GT44" s="16"/>
      <c r="GU44" s="16"/>
      <c r="GV44" s="16"/>
      <c r="GW44" s="16"/>
      <c r="GX44" s="16"/>
      <c r="GY44" s="16"/>
      <c r="GZ44" s="16"/>
      <c r="HA44" s="16"/>
      <c r="HB44" s="16"/>
      <c r="HC44" s="16"/>
      <c r="HD44" s="16"/>
      <c r="HE44" s="16"/>
      <c r="HF44" s="16"/>
      <c r="HG44" s="16"/>
      <c r="HH44" s="16"/>
      <c r="HI44" s="16"/>
      <c r="HJ44" s="16"/>
      <c r="HK44" s="16"/>
      <c r="HL44" s="16"/>
      <c r="HM44" s="16"/>
      <c r="HN44" s="16"/>
      <c r="HO44" s="16"/>
      <c r="HP44" s="16"/>
      <c r="HQ44" s="16"/>
      <c r="HR44" s="16"/>
      <c r="HS44" s="16"/>
      <c r="HT44" s="16"/>
      <c r="HU44" s="16"/>
      <c r="HV44" s="16"/>
      <c r="HW44" s="16"/>
      <c r="HX44" s="16"/>
      <c r="HY44" s="16"/>
      <c r="HZ44" s="16"/>
      <c r="IA44" s="16"/>
      <c r="IB44" s="16"/>
      <c r="IC44" s="16"/>
      <c r="ID44" s="16"/>
      <c r="IE44" s="16"/>
      <c r="IF44" s="16"/>
      <c r="IG44" s="16"/>
      <c r="IH44" s="16"/>
      <c r="II44" s="16"/>
      <c r="IJ44" s="16"/>
      <c r="IK44" s="16"/>
      <c r="IL44" s="16"/>
      <c r="IM44" s="16"/>
      <c r="IN44" s="16"/>
      <c r="IO44" s="16"/>
      <c r="IP44" s="16"/>
      <c r="IQ44" s="16"/>
      <c r="IR44" s="16"/>
      <c r="IS44" s="16"/>
      <c r="IT44" s="16"/>
      <c r="IU44" s="16"/>
      <c r="IV44" s="16"/>
      <c r="IW44" s="16"/>
      <c r="IX44" s="16"/>
      <c r="IY44" s="16"/>
      <c r="IZ44" s="16"/>
      <c r="JA44" s="16"/>
      <c r="JB44" s="16"/>
      <c r="JC44" s="16"/>
      <c r="JD44" s="16"/>
      <c r="JE44" s="16"/>
      <c r="JF44" s="16"/>
      <c r="JG44" s="16"/>
      <c r="JH44" s="16"/>
      <c r="JI44" s="16"/>
      <c r="JJ44" s="16"/>
      <c r="JK44" s="16"/>
      <c r="JL44" s="16"/>
      <c r="JM44" s="16"/>
      <c r="JN44" s="16"/>
      <c r="JO44" s="16"/>
      <c r="JP44" s="16"/>
      <c r="JQ44" s="16"/>
      <c r="JR44" s="16"/>
      <c r="JS44" s="16"/>
      <c r="JT44" s="16"/>
      <c r="JU44" s="16"/>
      <c r="JV44" s="16"/>
      <c r="JW44" s="16"/>
      <c r="JX44" s="16"/>
      <c r="JY44" s="16"/>
      <c r="JZ44" s="16"/>
      <c r="KA44" s="16"/>
      <c r="KB44" s="16"/>
      <c r="KC44" s="16"/>
      <c r="KD44" s="16"/>
      <c r="KE44" s="16"/>
      <c r="KF44" s="16"/>
      <c r="KG44" s="16"/>
      <c r="KH44" s="16"/>
      <c r="KI44" s="16"/>
      <c r="KJ44" s="16"/>
      <c r="KK44" s="16"/>
      <c r="KL44" s="16"/>
      <c r="KM44" s="16"/>
      <c r="KN44" s="16"/>
      <c r="KO44" s="16"/>
      <c r="KP44" s="16"/>
      <c r="KQ44" s="16"/>
      <c r="KR44" s="16"/>
      <c r="KS44" s="16"/>
      <c r="KT44" s="16"/>
      <c r="KU44" s="16"/>
      <c r="KV44" s="16"/>
      <c r="KW44" s="16"/>
      <c r="KX44" s="16"/>
      <c r="KY44" s="16"/>
      <c r="KZ44" s="16"/>
      <c r="LA44" s="16"/>
      <c r="LB44" s="16"/>
      <c r="LC44" s="16"/>
      <c r="LD44" s="16"/>
      <c r="LE44" s="16"/>
      <c r="LF44" s="16"/>
      <c r="LG44" s="16"/>
      <c r="LH44" s="16"/>
      <c r="LI44" s="16"/>
      <c r="LJ44" s="16"/>
      <c r="LK44" s="16"/>
      <c r="LL44" s="16"/>
      <c r="LM44" s="16"/>
      <c r="LN44" s="16"/>
      <c r="LO44" s="16"/>
      <c r="LP44" s="16"/>
      <c r="LQ44" s="16"/>
      <c r="LR44" s="16"/>
      <c r="LS44" s="16"/>
      <c r="LT44" s="16"/>
      <c r="LU44" s="16"/>
      <c r="LV44" s="16"/>
      <c r="LW44" s="16"/>
      <c r="LX44" s="16"/>
      <c r="LY44" s="16"/>
      <c r="LZ44" s="16"/>
      <c r="MA44" s="16"/>
      <c r="MB44" s="16"/>
      <c r="MC44" s="16"/>
      <c r="MD44" s="16"/>
      <c r="ME44" s="16"/>
      <c r="MF44" s="16"/>
      <c r="MG44" s="16"/>
      <c r="MH44" s="16"/>
      <c r="MI44" s="16"/>
      <c r="MJ44" s="16"/>
      <c r="MK44" s="16"/>
      <c r="ML44" s="16"/>
      <c r="MM44" s="16"/>
      <c r="MN44" s="16"/>
      <c r="MO44" s="16"/>
      <c r="MP44" s="16"/>
      <c r="MQ44" s="16"/>
      <c r="MR44" s="16"/>
      <c r="MS44" s="16"/>
      <c r="MT44" s="16"/>
      <c r="MU44" s="16"/>
      <c r="MV44" s="16"/>
      <c r="MW44" s="16"/>
      <c r="MX44" s="16"/>
      <c r="MY44" s="16"/>
      <c r="MZ44" s="16"/>
      <c r="NA44" s="16"/>
      <c r="NB44" s="16"/>
      <c r="NC44" s="16"/>
      <c r="ND44" s="16"/>
      <c r="NE44" s="16"/>
      <c r="NF44" s="16"/>
      <c r="NG44" s="16"/>
      <c r="NH44" s="16"/>
      <c r="NI44" s="16"/>
      <c r="NJ44" s="16"/>
      <c r="NK44" s="16"/>
      <c r="NL44" s="16"/>
      <c r="NM44" s="16"/>
      <c r="NN44" s="16"/>
      <c r="NO44" s="16"/>
      <c r="NP44" s="16"/>
      <c r="NQ44" s="16"/>
      <c r="NR44" s="16"/>
      <c r="NS44" s="16"/>
      <c r="NT44" s="16"/>
      <c r="NU44" s="16"/>
      <c r="NV44" s="16"/>
      <c r="NW44" s="16"/>
      <c r="NX44" s="16"/>
      <c r="NY44" s="16"/>
      <c r="NZ44" s="16"/>
      <c r="OA44" s="16"/>
      <c r="OB44" s="16"/>
      <c r="OC44" s="16"/>
      <c r="OD44" s="16"/>
      <c r="OE44" s="16"/>
      <c r="OF44" s="16"/>
      <c r="OG44" s="16"/>
      <c r="OH44" s="16"/>
      <c r="OI44" s="16"/>
      <c r="OJ44" s="16"/>
      <c r="OK44" s="16"/>
      <c r="OL44" s="16"/>
      <c r="OM44" s="16"/>
      <c r="ON44" s="16"/>
      <c r="OO44" s="16"/>
      <c r="OP44" s="16"/>
      <c r="OQ44" s="16"/>
      <c r="OR44" s="16"/>
      <c r="OS44" s="16"/>
      <c r="OT44" s="16"/>
      <c r="OU44" s="16"/>
      <c r="OV44" s="16"/>
      <c r="OW44" s="16"/>
      <c r="OX44" s="16"/>
      <c r="OY44" s="16"/>
      <c r="OZ44" s="16"/>
      <c r="PA44" s="16"/>
      <c r="PB44" s="16"/>
      <c r="PC44" s="16"/>
      <c r="PD44" s="16"/>
      <c r="PE44" s="16"/>
      <c r="PF44" s="16"/>
      <c r="PG44" s="16"/>
      <c r="PH44" s="16"/>
      <c r="PI44" s="16"/>
      <c r="PJ44" s="16"/>
      <c r="PK44" s="16"/>
      <c r="PL44" s="16"/>
      <c r="PM44" s="16"/>
      <c r="PN44" s="16"/>
      <c r="PO44" s="16"/>
      <c r="PP44" s="16"/>
      <c r="PQ44" s="16"/>
      <c r="PR44" s="16"/>
      <c r="PS44" s="16"/>
      <c r="PT44" s="16"/>
      <c r="PU44" s="16"/>
      <c r="PV44" s="16"/>
      <c r="PW44" s="16"/>
      <c r="PX44" s="16"/>
      <c r="PY44" s="16"/>
      <c r="PZ44" s="16"/>
      <c r="QA44" s="16"/>
      <c r="QB44" s="16"/>
      <c r="QC44" s="16"/>
      <c r="QD44" s="16"/>
      <c r="QE44" s="16"/>
      <c r="QF44" s="16"/>
      <c r="QG44" s="16"/>
      <c r="QH44" s="16"/>
      <c r="QI44" s="16"/>
      <c r="QJ44" s="16"/>
      <c r="QK44" s="16"/>
      <c r="QL44" s="16"/>
      <c r="QM44" s="16"/>
      <c r="QN44" s="16"/>
      <c r="QO44" s="16"/>
      <c r="QP44" s="16"/>
      <c r="QQ44" s="16"/>
      <c r="QR44" s="16"/>
      <c r="QS44" s="16"/>
      <c r="QT44" s="16"/>
      <c r="QU44" s="16"/>
      <c r="QV44" s="16"/>
      <c r="QW44" s="16"/>
      <c r="QX44" s="16"/>
      <c r="QY44" s="16"/>
      <c r="QZ44" s="16"/>
      <c r="RA44" s="16"/>
      <c r="RB44" s="16"/>
      <c r="RC44" s="16"/>
      <c r="RD44" s="16"/>
      <c r="RE44" s="16"/>
      <c r="RF44" s="16"/>
      <c r="RG44" s="16"/>
      <c r="RH44" s="16"/>
      <c r="RI44" s="16"/>
      <c r="RJ44" s="16"/>
      <c r="RK44" s="16"/>
      <c r="RL44" s="16"/>
      <c r="RM44" s="16"/>
      <c r="RN44" s="16"/>
      <c r="RO44" s="16"/>
      <c r="RP44" s="16"/>
      <c r="RQ44" s="16"/>
      <c r="RR44" s="16"/>
      <c r="RS44" s="16"/>
      <c r="RT44" s="16"/>
      <c r="RU44" s="16"/>
      <c r="RV44" s="16"/>
      <c r="RW44" s="16"/>
      <c r="RX44" s="16"/>
      <c r="RY44" s="16"/>
      <c r="RZ44" s="16"/>
      <c r="SA44" s="16"/>
      <c r="SB44" s="16"/>
      <c r="SC44" s="16"/>
      <c r="SD44" s="16"/>
      <c r="SE44" s="16"/>
      <c r="SF44" s="16"/>
      <c r="SG44" s="16"/>
      <c r="SH44" s="16"/>
      <c r="SI44" s="16"/>
      <c r="SJ44" s="16"/>
      <c r="SK44" s="16"/>
      <c r="SL44" s="16"/>
      <c r="SM44" s="16"/>
      <c r="SN44" s="16"/>
      <c r="SO44" s="16"/>
      <c r="SP44" s="16"/>
      <c r="SQ44" s="16"/>
      <c r="SR44" s="16"/>
      <c r="SS44" s="16"/>
      <c r="ST44" s="16"/>
      <c r="SU44" s="16"/>
      <c r="SV44" s="16"/>
      <c r="SW44" s="16"/>
      <c r="SX44" s="16"/>
      <c r="SY44" s="16"/>
      <c r="SZ44" s="16"/>
      <c r="TA44" s="16"/>
      <c r="TB44" s="16"/>
      <c r="TC44" s="16"/>
      <c r="TD44" s="16"/>
      <c r="TE44" s="16"/>
      <c r="TF44" s="16"/>
      <c r="TG44" s="16"/>
      <c r="TH44" s="16"/>
      <c r="TI44" s="16"/>
      <c r="TJ44" s="16"/>
      <c r="TK44" s="16"/>
      <c r="TL44" s="16"/>
      <c r="TM44" s="16"/>
      <c r="TN44" s="16"/>
      <c r="TO44" s="16"/>
      <c r="TP44" s="16"/>
      <c r="TQ44" s="16"/>
      <c r="TR44" s="16"/>
      <c r="TS44" s="16"/>
      <c r="TT44" s="16"/>
      <c r="TU44" s="16"/>
      <c r="TV44" s="16"/>
      <c r="TW44" s="16"/>
      <c r="TX44" s="16"/>
      <c r="TY44" s="16"/>
      <c r="TZ44" s="16"/>
      <c r="UA44" s="16"/>
      <c r="UB44" s="16"/>
      <c r="UC44" s="16"/>
      <c r="UD44" s="16"/>
      <c r="UE44" s="16"/>
      <c r="UF44" s="16"/>
      <c r="UG44" s="16"/>
      <c r="UH44" s="16"/>
      <c r="UI44" s="16"/>
      <c r="UJ44" s="16"/>
      <c r="UK44" s="16"/>
      <c r="UL44" s="16"/>
      <c r="UM44" s="16"/>
      <c r="UN44" s="16"/>
      <c r="UO44" s="16"/>
      <c r="UP44" s="16"/>
      <c r="UQ44" s="16"/>
      <c r="UR44" s="16"/>
      <c r="US44" s="16"/>
      <c r="UT44" s="16"/>
      <c r="UU44" s="16"/>
      <c r="UV44" s="16"/>
      <c r="UW44" s="16"/>
      <c r="UX44" s="16"/>
      <c r="UY44" s="16"/>
      <c r="UZ44" s="16"/>
      <c r="VA44" s="16"/>
      <c r="VB44" s="16"/>
      <c r="VC44" s="16"/>
    </row>
    <row r="45" spans="1:575" ht="3" customHeight="1" x14ac:dyDescent="0.25">
      <c r="A45" s="14"/>
      <c r="B45" s="14"/>
      <c r="C45" s="14"/>
      <c r="D45" s="14"/>
    </row>
    <row r="46" spans="1:575" s="15" customFormat="1" x14ac:dyDescent="0.25">
      <c r="A46" s="19" t="s">
        <v>6</v>
      </c>
      <c r="B46" s="20">
        <v>0</v>
      </c>
      <c r="C46" s="17"/>
      <c r="D46" s="17"/>
      <c r="F46" s="16"/>
      <c r="G46" s="16"/>
      <c r="H46" s="16"/>
      <c r="I46" s="16"/>
      <c r="J46" s="16"/>
      <c r="K46" s="16"/>
      <c r="L46" s="16"/>
      <c r="M46" s="16"/>
      <c r="N46" s="16"/>
      <c r="O46" s="16"/>
      <c r="P46" s="16"/>
      <c r="Q46" s="16"/>
      <c r="R46" s="16"/>
      <c r="S46" s="16"/>
      <c r="T46" s="16"/>
      <c r="U46" s="16"/>
      <c r="V46" s="16"/>
      <c r="W46" s="16"/>
      <c r="X46" s="16"/>
      <c r="Y46" s="16"/>
      <c r="Z46" s="16"/>
      <c r="AA46" s="16"/>
      <c r="AB46" s="16"/>
      <c r="AC46" s="16"/>
      <c r="AD46" s="16"/>
      <c r="AE46" s="16"/>
      <c r="AF46" s="16"/>
      <c r="AG46" s="16"/>
      <c r="AH46" s="16"/>
      <c r="AI46" s="16"/>
      <c r="AJ46" s="16"/>
      <c r="AK46" s="16"/>
      <c r="AL46" s="16"/>
      <c r="AM46" s="16"/>
      <c r="AN46" s="16"/>
      <c r="AO46" s="16"/>
      <c r="AP46" s="16"/>
      <c r="AQ46" s="16"/>
      <c r="AR46" s="16"/>
      <c r="AS46" s="16"/>
      <c r="AT46" s="16"/>
      <c r="AU46" s="16"/>
      <c r="AV46" s="16"/>
      <c r="AW46" s="16"/>
      <c r="AX46" s="16"/>
      <c r="AY46" s="16"/>
      <c r="AZ46" s="16"/>
      <c r="BA46" s="16"/>
      <c r="BB46" s="16"/>
      <c r="BC46" s="16"/>
      <c r="BD46" s="16"/>
      <c r="BE46" s="16"/>
      <c r="BF46" s="16"/>
      <c r="BG46" s="16"/>
      <c r="BH46" s="16"/>
      <c r="BI46" s="16"/>
      <c r="BJ46" s="16"/>
      <c r="BK46" s="16"/>
      <c r="BL46" s="16"/>
      <c r="BM46" s="16"/>
      <c r="BN46" s="16"/>
      <c r="BO46" s="16"/>
      <c r="BP46" s="16"/>
      <c r="BQ46" s="16"/>
      <c r="BR46" s="16"/>
      <c r="BS46" s="16"/>
      <c r="BT46" s="16"/>
      <c r="BU46" s="16"/>
      <c r="BV46" s="16"/>
      <c r="BW46" s="16"/>
      <c r="BX46" s="16"/>
      <c r="BY46" s="16"/>
      <c r="BZ46" s="16"/>
      <c r="CA46" s="16"/>
      <c r="CB46" s="16"/>
      <c r="CC46" s="16"/>
      <c r="CD46" s="16"/>
      <c r="CE46" s="16"/>
      <c r="CF46" s="16"/>
      <c r="CG46" s="16"/>
      <c r="CH46" s="16"/>
      <c r="CI46" s="16"/>
      <c r="CJ46" s="16"/>
      <c r="CK46" s="16"/>
      <c r="CL46" s="16"/>
      <c r="CM46" s="16"/>
      <c r="CN46" s="16"/>
      <c r="CO46" s="16"/>
      <c r="CP46" s="16"/>
      <c r="CQ46" s="16"/>
      <c r="CR46" s="16"/>
      <c r="CS46" s="16"/>
      <c r="CT46" s="16"/>
      <c r="CU46" s="16"/>
      <c r="CV46" s="16"/>
      <c r="CW46" s="16"/>
      <c r="CX46" s="16"/>
      <c r="CY46" s="16"/>
      <c r="CZ46" s="16"/>
      <c r="DA46" s="16"/>
      <c r="DB46" s="16"/>
      <c r="DC46" s="16"/>
      <c r="DD46" s="16"/>
      <c r="DE46" s="16"/>
      <c r="DF46" s="16"/>
      <c r="DG46" s="16"/>
      <c r="DH46" s="16"/>
      <c r="DI46" s="16"/>
      <c r="DJ46" s="16"/>
      <c r="DK46" s="16"/>
      <c r="DL46" s="16"/>
      <c r="DM46" s="16"/>
      <c r="DN46" s="16"/>
      <c r="DO46" s="16"/>
      <c r="DP46" s="16"/>
      <c r="DQ46" s="16"/>
      <c r="DR46" s="16"/>
      <c r="DS46" s="16"/>
      <c r="DT46" s="16"/>
      <c r="DU46" s="16"/>
      <c r="DV46" s="16"/>
      <c r="DW46" s="16"/>
      <c r="DX46" s="16"/>
      <c r="DY46" s="16"/>
      <c r="DZ46" s="16"/>
      <c r="EA46" s="16"/>
      <c r="EB46" s="16"/>
      <c r="EC46" s="16"/>
      <c r="ED46" s="16"/>
      <c r="EE46" s="16"/>
      <c r="EF46" s="16"/>
      <c r="EG46" s="16"/>
      <c r="EH46" s="16"/>
      <c r="EI46" s="16"/>
      <c r="EJ46" s="16"/>
      <c r="EK46" s="16"/>
      <c r="EL46" s="16"/>
      <c r="EM46" s="16"/>
      <c r="EN46" s="16"/>
      <c r="EO46" s="16"/>
      <c r="EP46" s="16"/>
      <c r="EQ46" s="16"/>
      <c r="ER46" s="16"/>
      <c r="ES46" s="16"/>
      <c r="ET46" s="16"/>
      <c r="EU46" s="16"/>
      <c r="EV46" s="16"/>
      <c r="EW46" s="16"/>
      <c r="EX46" s="16"/>
      <c r="EY46" s="16"/>
      <c r="EZ46" s="16"/>
      <c r="FA46" s="16"/>
      <c r="FB46" s="16"/>
      <c r="FC46" s="16"/>
      <c r="FD46" s="16"/>
      <c r="FE46" s="16"/>
      <c r="FF46" s="16"/>
      <c r="FG46" s="16"/>
      <c r="FH46" s="16"/>
      <c r="FI46" s="16"/>
      <c r="FJ46" s="16"/>
      <c r="FK46" s="16"/>
      <c r="FL46" s="16"/>
      <c r="FM46" s="16"/>
      <c r="FN46" s="16"/>
      <c r="FO46" s="16"/>
      <c r="FP46" s="16"/>
      <c r="FQ46" s="16"/>
      <c r="FR46" s="16"/>
      <c r="FS46" s="16"/>
      <c r="FT46" s="16"/>
      <c r="FU46" s="16"/>
      <c r="FV46" s="16"/>
      <c r="FW46" s="16"/>
      <c r="FX46" s="16"/>
      <c r="FY46" s="16"/>
      <c r="FZ46" s="16"/>
      <c r="GA46" s="16"/>
      <c r="GB46" s="16"/>
      <c r="GC46" s="16"/>
      <c r="GD46" s="16"/>
      <c r="GE46" s="16"/>
      <c r="GF46" s="16"/>
      <c r="GG46" s="16"/>
      <c r="GH46" s="16"/>
      <c r="GI46" s="16"/>
      <c r="GJ46" s="16"/>
      <c r="GK46" s="16"/>
      <c r="GL46" s="16"/>
      <c r="GM46" s="16"/>
      <c r="GN46" s="16"/>
      <c r="GO46" s="16"/>
      <c r="GP46" s="16"/>
      <c r="GQ46" s="16"/>
      <c r="GR46" s="16"/>
      <c r="GS46" s="16"/>
      <c r="GT46" s="16"/>
      <c r="GU46" s="16"/>
      <c r="GV46" s="16"/>
      <c r="GW46" s="16"/>
      <c r="GX46" s="16"/>
      <c r="GY46" s="16"/>
      <c r="GZ46" s="16"/>
      <c r="HA46" s="16"/>
      <c r="HB46" s="16"/>
      <c r="HC46" s="16"/>
      <c r="HD46" s="16"/>
      <c r="HE46" s="16"/>
      <c r="HF46" s="16"/>
      <c r="HG46" s="16"/>
      <c r="HH46" s="16"/>
      <c r="HI46" s="16"/>
      <c r="HJ46" s="16"/>
      <c r="HK46" s="16"/>
      <c r="HL46" s="16"/>
      <c r="HM46" s="16"/>
      <c r="HN46" s="16"/>
      <c r="HO46" s="16"/>
      <c r="HP46" s="16"/>
      <c r="HQ46" s="16"/>
      <c r="HR46" s="16"/>
      <c r="HS46" s="16"/>
      <c r="HT46" s="16"/>
      <c r="HU46" s="16"/>
      <c r="HV46" s="16"/>
      <c r="HW46" s="16"/>
      <c r="HX46" s="16"/>
      <c r="HY46" s="16"/>
      <c r="HZ46" s="16"/>
      <c r="IA46" s="16"/>
      <c r="IB46" s="16"/>
      <c r="IC46" s="16"/>
      <c r="ID46" s="16"/>
      <c r="IE46" s="16"/>
      <c r="IF46" s="16"/>
      <c r="IG46" s="16"/>
      <c r="IH46" s="16"/>
      <c r="II46" s="16"/>
      <c r="IJ46" s="16"/>
      <c r="IK46" s="16"/>
      <c r="IL46" s="16"/>
      <c r="IM46" s="16"/>
      <c r="IN46" s="16"/>
      <c r="IO46" s="16"/>
      <c r="IP46" s="16"/>
      <c r="IQ46" s="16"/>
      <c r="IR46" s="16"/>
      <c r="IS46" s="16"/>
      <c r="IT46" s="16"/>
      <c r="IU46" s="16"/>
      <c r="IV46" s="16"/>
      <c r="IW46" s="16"/>
      <c r="IX46" s="16"/>
      <c r="IY46" s="16"/>
      <c r="IZ46" s="16"/>
      <c r="JA46" s="16"/>
      <c r="JB46" s="16"/>
      <c r="JC46" s="16"/>
      <c r="JD46" s="16"/>
      <c r="JE46" s="16"/>
      <c r="JF46" s="16"/>
      <c r="JG46" s="16"/>
      <c r="JH46" s="16"/>
      <c r="JI46" s="16"/>
      <c r="JJ46" s="16"/>
      <c r="JK46" s="16"/>
      <c r="JL46" s="16"/>
      <c r="JM46" s="16"/>
      <c r="JN46" s="16"/>
      <c r="JO46" s="16"/>
      <c r="JP46" s="16"/>
      <c r="JQ46" s="16"/>
      <c r="JR46" s="16"/>
      <c r="JS46" s="16"/>
      <c r="JT46" s="16"/>
      <c r="JU46" s="16"/>
      <c r="JV46" s="16"/>
      <c r="JW46" s="16"/>
      <c r="JX46" s="16"/>
      <c r="JY46" s="16"/>
      <c r="JZ46" s="16"/>
      <c r="KA46" s="16"/>
      <c r="KB46" s="16"/>
      <c r="KC46" s="16"/>
      <c r="KD46" s="16"/>
      <c r="KE46" s="16"/>
      <c r="KF46" s="16"/>
      <c r="KG46" s="16"/>
      <c r="KH46" s="16"/>
      <c r="KI46" s="16"/>
      <c r="KJ46" s="16"/>
      <c r="KK46" s="16"/>
      <c r="KL46" s="16"/>
      <c r="KM46" s="16"/>
      <c r="KN46" s="16"/>
      <c r="KO46" s="16"/>
      <c r="KP46" s="16"/>
      <c r="KQ46" s="16"/>
      <c r="KR46" s="16"/>
      <c r="KS46" s="16"/>
      <c r="KT46" s="16"/>
      <c r="KU46" s="16"/>
      <c r="KV46" s="16"/>
      <c r="KW46" s="16"/>
      <c r="KX46" s="16"/>
      <c r="KY46" s="16"/>
      <c r="KZ46" s="16"/>
      <c r="LA46" s="16"/>
      <c r="LB46" s="16"/>
      <c r="LC46" s="16"/>
      <c r="LD46" s="16"/>
      <c r="LE46" s="16"/>
      <c r="LF46" s="16"/>
      <c r="LG46" s="16"/>
      <c r="LH46" s="16"/>
      <c r="LI46" s="16"/>
      <c r="LJ46" s="16"/>
      <c r="LK46" s="16"/>
      <c r="LL46" s="16"/>
      <c r="LM46" s="16"/>
      <c r="LN46" s="16"/>
      <c r="LO46" s="16"/>
      <c r="LP46" s="16"/>
      <c r="LQ46" s="16"/>
      <c r="LR46" s="16"/>
      <c r="LS46" s="16"/>
      <c r="LT46" s="16"/>
      <c r="LU46" s="16"/>
      <c r="LV46" s="16"/>
      <c r="LW46" s="16"/>
      <c r="LX46" s="16"/>
      <c r="LY46" s="16"/>
      <c r="LZ46" s="16"/>
      <c r="MA46" s="16"/>
      <c r="MB46" s="16"/>
      <c r="MC46" s="16"/>
      <c r="MD46" s="16"/>
      <c r="ME46" s="16"/>
      <c r="MF46" s="16"/>
      <c r="MG46" s="16"/>
      <c r="MH46" s="16"/>
      <c r="MI46" s="16"/>
      <c r="MJ46" s="16"/>
      <c r="MK46" s="16"/>
      <c r="ML46" s="16"/>
      <c r="MM46" s="16"/>
      <c r="MN46" s="16"/>
      <c r="MO46" s="16"/>
      <c r="MP46" s="16"/>
      <c r="MQ46" s="16"/>
      <c r="MR46" s="16"/>
      <c r="MS46" s="16"/>
      <c r="MT46" s="16"/>
      <c r="MU46" s="16"/>
      <c r="MV46" s="16"/>
      <c r="MW46" s="16"/>
      <c r="MX46" s="16"/>
      <c r="MY46" s="16"/>
      <c r="MZ46" s="16"/>
      <c r="NA46" s="16"/>
      <c r="NB46" s="16"/>
      <c r="NC46" s="16"/>
      <c r="ND46" s="16"/>
      <c r="NE46" s="16"/>
      <c r="NF46" s="16"/>
      <c r="NG46" s="16"/>
      <c r="NH46" s="16"/>
      <c r="NI46" s="16"/>
      <c r="NJ46" s="16"/>
      <c r="NK46" s="16"/>
      <c r="NL46" s="16"/>
      <c r="NM46" s="16"/>
      <c r="NN46" s="16"/>
      <c r="NO46" s="16"/>
      <c r="NP46" s="16"/>
      <c r="NQ46" s="16"/>
      <c r="NR46" s="16"/>
      <c r="NS46" s="16"/>
      <c r="NT46" s="16"/>
      <c r="NU46" s="16"/>
      <c r="NV46" s="16"/>
      <c r="NW46" s="16"/>
      <c r="NX46" s="16"/>
      <c r="NY46" s="16"/>
      <c r="NZ46" s="16"/>
      <c r="OA46" s="16"/>
      <c r="OB46" s="16"/>
      <c r="OC46" s="16"/>
      <c r="OD46" s="16"/>
      <c r="OE46" s="16"/>
      <c r="OF46" s="16"/>
      <c r="OG46" s="16"/>
      <c r="OH46" s="16"/>
      <c r="OI46" s="16"/>
      <c r="OJ46" s="16"/>
      <c r="OK46" s="16"/>
      <c r="OL46" s="16"/>
      <c r="OM46" s="16"/>
      <c r="ON46" s="16"/>
      <c r="OO46" s="16"/>
      <c r="OP46" s="16"/>
      <c r="OQ46" s="16"/>
      <c r="OR46" s="16"/>
      <c r="OS46" s="16"/>
      <c r="OT46" s="16"/>
      <c r="OU46" s="16"/>
      <c r="OV46" s="16"/>
      <c r="OW46" s="16"/>
      <c r="OX46" s="16"/>
      <c r="OY46" s="16"/>
      <c r="OZ46" s="16"/>
      <c r="PA46" s="16"/>
      <c r="PB46" s="16"/>
      <c r="PC46" s="16"/>
      <c r="PD46" s="16"/>
      <c r="PE46" s="16"/>
      <c r="PF46" s="16"/>
      <c r="PG46" s="16"/>
      <c r="PH46" s="16"/>
      <c r="PI46" s="16"/>
      <c r="PJ46" s="16"/>
      <c r="PK46" s="16"/>
      <c r="PL46" s="16"/>
      <c r="PM46" s="16"/>
      <c r="PN46" s="16"/>
      <c r="PO46" s="16"/>
      <c r="PP46" s="16"/>
      <c r="PQ46" s="16"/>
      <c r="PR46" s="16"/>
      <c r="PS46" s="16"/>
      <c r="PT46" s="16"/>
      <c r="PU46" s="16"/>
      <c r="PV46" s="16"/>
      <c r="PW46" s="16"/>
      <c r="PX46" s="16"/>
      <c r="PY46" s="16"/>
      <c r="PZ46" s="16"/>
      <c r="QA46" s="16"/>
      <c r="QB46" s="16"/>
      <c r="QC46" s="16"/>
      <c r="QD46" s="16"/>
      <c r="QE46" s="16"/>
      <c r="QF46" s="16"/>
      <c r="QG46" s="16"/>
      <c r="QH46" s="16"/>
      <c r="QI46" s="16"/>
      <c r="QJ46" s="16"/>
      <c r="QK46" s="16"/>
      <c r="QL46" s="16"/>
      <c r="QM46" s="16"/>
      <c r="QN46" s="16"/>
      <c r="QO46" s="16"/>
      <c r="QP46" s="16"/>
      <c r="QQ46" s="16"/>
      <c r="QR46" s="16"/>
      <c r="QS46" s="16"/>
      <c r="QT46" s="16"/>
      <c r="QU46" s="16"/>
      <c r="QV46" s="16"/>
      <c r="QW46" s="16"/>
      <c r="QX46" s="16"/>
      <c r="QY46" s="16"/>
      <c r="QZ46" s="16"/>
      <c r="RA46" s="16"/>
      <c r="RB46" s="16"/>
      <c r="RC46" s="16"/>
      <c r="RD46" s="16"/>
      <c r="RE46" s="16"/>
      <c r="RF46" s="16"/>
      <c r="RG46" s="16"/>
      <c r="RH46" s="16"/>
      <c r="RI46" s="16"/>
      <c r="RJ46" s="16"/>
      <c r="RK46" s="16"/>
      <c r="RL46" s="16"/>
      <c r="RM46" s="16"/>
      <c r="RN46" s="16"/>
      <c r="RO46" s="16"/>
      <c r="RP46" s="16"/>
      <c r="RQ46" s="16"/>
      <c r="RR46" s="16"/>
      <c r="RS46" s="16"/>
      <c r="RT46" s="16"/>
      <c r="RU46" s="16"/>
      <c r="RV46" s="16"/>
      <c r="RW46" s="16"/>
      <c r="RX46" s="16"/>
      <c r="RY46" s="16"/>
      <c r="RZ46" s="16"/>
      <c r="SA46" s="16"/>
      <c r="SB46" s="16"/>
      <c r="SC46" s="16"/>
      <c r="SD46" s="16"/>
      <c r="SE46" s="16"/>
      <c r="SF46" s="16"/>
      <c r="SG46" s="16"/>
      <c r="SH46" s="16"/>
      <c r="SI46" s="16"/>
      <c r="SJ46" s="16"/>
      <c r="SK46" s="16"/>
      <c r="SL46" s="16"/>
      <c r="SM46" s="16"/>
      <c r="SN46" s="16"/>
      <c r="SO46" s="16"/>
      <c r="SP46" s="16"/>
      <c r="SQ46" s="16"/>
      <c r="SR46" s="16"/>
      <c r="SS46" s="16"/>
      <c r="ST46" s="16"/>
      <c r="SU46" s="16"/>
      <c r="SV46" s="16"/>
      <c r="SW46" s="16"/>
      <c r="SX46" s="16"/>
      <c r="SY46" s="16"/>
      <c r="SZ46" s="16"/>
      <c r="TA46" s="16"/>
      <c r="TB46" s="16"/>
      <c r="TC46" s="16"/>
      <c r="TD46" s="16"/>
      <c r="TE46" s="16"/>
      <c r="TF46" s="16"/>
      <c r="TG46" s="16"/>
      <c r="TH46" s="16"/>
      <c r="TI46" s="16"/>
      <c r="TJ46" s="16"/>
      <c r="TK46" s="16"/>
      <c r="TL46" s="16"/>
      <c r="TM46" s="16"/>
      <c r="TN46" s="16"/>
      <c r="TO46" s="16"/>
      <c r="TP46" s="16"/>
      <c r="TQ46" s="16"/>
      <c r="TR46" s="16"/>
      <c r="TS46" s="16"/>
      <c r="TT46" s="16"/>
      <c r="TU46" s="16"/>
      <c r="TV46" s="16"/>
      <c r="TW46" s="16"/>
      <c r="TX46" s="16"/>
      <c r="TY46" s="16"/>
      <c r="TZ46" s="16"/>
      <c r="UA46" s="16"/>
      <c r="UB46" s="16"/>
      <c r="UC46" s="16"/>
      <c r="UD46" s="16"/>
      <c r="UE46" s="16"/>
      <c r="UF46" s="16"/>
      <c r="UG46" s="16"/>
      <c r="UH46" s="16"/>
      <c r="UI46" s="16"/>
      <c r="UJ46" s="16"/>
      <c r="UK46" s="16"/>
      <c r="UL46" s="16"/>
      <c r="UM46" s="16"/>
      <c r="UN46" s="16"/>
      <c r="UO46" s="16"/>
      <c r="UP46" s="16"/>
      <c r="UQ46" s="16"/>
      <c r="UR46" s="16"/>
      <c r="US46" s="16"/>
      <c r="UT46" s="16"/>
      <c r="UU46" s="16"/>
      <c r="UV46" s="16"/>
      <c r="UW46" s="16"/>
      <c r="UX46" s="16"/>
      <c r="UY46" s="16"/>
      <c r="UZ46" s="16"/>
      <c r="VA46" s="16"/>
      <c r="VB46" s="16"/>
      <c r="VC46" s="16"/>
    </row>
    <row r="47" spans="1:575" s="15" customFormat="1" x14ac:dyDescent="0.25">
      <c r="A47" s="19"/>
      <c r="B47" s="18"/>
      <c r="C47" s="17"/>
      <c r="D47" s="17"/>
      <c r="F47" s="16"/>
      <c r="G47" s="16"/>
      <c r="H47" s="16"/>
      <c r="I47" s="16"/>
      <c r="J47" s="16"/>
      <c r="K47" s="16"/>
      <c r="L47" s="16"/>
      <c r="M47" s="16"/>
      <c r="N47" s="16"/>
      <c r="O47" s="16"/>
      <c r="P47" s="16"/>
      <c r="Q47" s="16"/>
      <c r="R47" s="16"/>
      <c r="S47" s="16"/>
      <c r="T47" s="16"/>
      <c r="U47" s="16"/>
      <c r="V47" s="16"/>
      <c r="W47" s="16"/>
      <c r="X47" s="16"/>
      <c r="Y47" s="16"/>
      <c r="Z47" s="16"/>
      <c r="AA47" s="16"/>
      <c r="AB47" s="16"/>
      <c r="AC47" s="16"/>
      <c r="AD47" s="16"/>
      <c r="AE47" s="16"/>
      <c r="AF47" s="16"/>
      <c r="AG47" s="16"/>
      <c r="AH47" s="16"/>
      <c r="AI47" s="16"/>
      <c r="AJ47" s="16"/>
      <c r="AK47" s="16"/>
      <c r="AL47" s="16"/>
      <c r="AM47" s="16"/>
      <c r="AN47" s="16"/>
      <c r="AO47" s="16"/>
      <c r="AP47" s="16"/>
      <c r="AQ47" s="16"/>
      <c r="AR47" s="16"/>
      <c r="AS47" s="16"/>
      <c r="AT47" s="16"/>
      <c r="AU47" s="16"/>
      <c r="AV47" s="16"/>
      <c r="AW47" s="16"/>
      <c r="AX47" s="16"/>
      <c r="AY47" s="16"/>
      <c r="AZ47" s="16"/>
      <c r="BA47" s="16"/>
      <c r="BB47" s="16"/>
      <c r="BC47" s="16"/>
      <c r="BD47" s="16"/>
      <c r="BE47" s="16"/>
      <c r="BF47" s="16"/>
      <c r="BG47" s="16"/>
      <c r="BH47" s="16"/>
      <c r="BI47" s="16"/>
      <c r="BJ47" s="16"/>
      <c r="BK47" s="16"/>
      <c r="BL47" s="16"/>
      <c r="BM47" s="16"/>
      <c r="BN47" s="16"/>
      <c r="BO47" s="16"/>
      <c r="BP47" s="16"/>
      <c r="BQ47" s="16"/>
      <c r="BR47" s="16"/>
      <c r="BS47" s="16"/>
      <c r="BT47" s="16"/>
      <c r="BU47" s="16"/>
      <c r="BV47" s="16"/>
      <c r="BW47" s="16"/>
      <c r="BX47" s="16"/>
      <c r="BY47" s="16"/>
      <c r="BZ47" s="16"/>
      <c r="CA47" s="16"/>
      <c r="CB47" s="16"/>
      <c r="CC47" s="16"/>
      <c r="CD47" s="16"/>
      <c r="CE47" s="16"/>
      <c r="CF47" s="16"/>
      <c r="CG47" s="16"/>
      <c r="CH47" s="16"/>
      <c r="CI47" s="16"/>
      <c r="CJ47" s="16"/>
      <c r="CK47" s="16"/>
      <c r="CL47" s="16"/>
      <c r="CM47" s="16"/>
      <c r="CN47" s="16"/>
      <c r="CO47" s="16"/>
      <c r="CP47" s="16"/>
      <c r="CQ47" s="16"/>
      <c r="CR47" s="16"/>
      <c r="CS47" s="16"/>
      <c r="CT47" s="16"/>
      <c r="CU47" s="16"/>
      <c r="CV47" s="16"/>
      <c r="CW47" s="16"/>
      <c r="CX47" s="16"/>
      <c r="CY47" s="16"/>
      <c r="CZ47" s="16"/>
      <c r="DA47" s="16"/>
      <c r="DB47" s="16"/>
      <c r="DC47" s="16"/>
      <c r="DD47" s="16"/>
      <c r="DE47" s="16"/>
      <c r="DF47" s="16"/>
      <c r="DG47" s="16"/>
      <c r="DH47" s="16"/>
      <c r="DI47" s="16"/>
      <c r="DJ47" s="16"/>
      <c r="DK47" s="16"/>
      <c r="DL47" s="16"/>
      <c r="DM47" s="16"/>
      <c r="DN47" s="16"/>
      <c r="DO47" s="16"/>
      <c r="DP47" s="16"/>
      <c r="DQ47" s="16"/>
      <c r="DR47" s="16"/>
      <c r="DS47" s="16"/>
      <c r="DT47" s="16"/>
      <c r="DU47" s="16"/>
      <c r="DV47" s="16"/>
      <c r="DW47" s="16"/>
      <c r="DX47" s="16"/>
      <c r="DY47" s="16"/>
      <c r="DZ47" s="16"/>
      <c r="EA47" s="16"/>
      <c r="EB47" s="16"/>
      <c r="EC47" s="16"/>
      <c r="ED47" s="16"/>
      <c r="EE47" s="16"/>
      <c r="EF47" s="16"/>
      <c r="EG47" s="16"/>
      <c r="EH47" s="16"/>
      <c r="EI47" s="16"/>
      <c r="EJ47" s="16"/>
      <c r="EK47" s="16"/>
      <c r="EL47" s="16"/>
      <c r="EM47" s="16"/>
      <c r="EN47" s="16"/>
      <c r="EO47" s="16"/>
      <c r="EP47" s="16"/>
      <c r="EQ47" s="16"/>
      <c r="ER47" s="16"/>
      <c r="ES47" s="16"/>
      <c r="ET47" s="16"/>
      <c r="EU47" s="16"/>
      <c r="EV47" s="16"/>
      <c r="EW47" s="16"/>
      <c r="EX47" s="16"/>
      <c r="EY47" s="16"/>
      <c r="EZ47" s="16"/>
      <c r="FA47" s="16"/>
      <c r="FB47" s="16"/>
      <c r="FC47" s="16"/>
      <c r="FD47" s="16"/>
      <c r="FE47" s="16"/>
      <c r="FF47" s="16"/>
      <c r="FG47" s="16"/>
      <c r="FH47" s="16"/>
      <c r="FI47" s="16"/>
      <c r="FJ47" s="16"/>
      <c r="FK47" s="16"/>
      <c r="FL47" s="16"/>
      <c r="FM47" s="16"/>
      <c r="FN47" s="16"/>
      <c r="FO47" s="16"/>
      <c r="FP47" s="16"/>
      <c r="FQ47" s="16"/>
      <c r="FR47" s="16"/>
      <c r="FS47" s="16"/>
      <c r="FT47" s="16"/>
      <c r="FU47" s="16"/>
      <c r="FV47" s="16"/>
      <c r="FW47" s="16"/>
      <c r="FX47" s="16"/>
      <c r="FY47" s="16"/>
      <c r="FZ47" s="16"/>
      <c r="GA47" s="16"/>
      <c r="GB47" s="16"/>
      <c r="GC47" s="16"/>
      <c r="GD47" s="16"/>
      <c r="GE47" s="16"/>
      <c r="GF47" s="16"/>
      <c r="GG47" s="16"/>
      <c r="GH47" s="16"/>
      <c r="GI47" s="16"/>
      <c r="GJ47" s="16"/>
      <c r="GK47" s="16"/>
      <c r="GL47" s="16"/>
      <c r="GM47" s="16"/>
      <c r="GN47" s="16"/>
      <c r="GO47" s="16"/>
      <c r="GP47" s="16"/>
      <c r="GQ47" s="16"/>
      <c r="GR47" s="16"/>
      <c r="GS47" s="16"/>
      <c r="GT47" s="16"/>
      <c r="GU47" s="16"/>
      <c r="GV47" s="16"/>
      <c r="GW47" s="16"/>
      <c r="GX47" s="16"/>
      <c r="GY47" s="16"/>
      <c r="GZ47" s="16"/>
      <c r="HA47" s="16"/>
      <c r="HB47" s="16"/>
      <c r="HC47" s="16"/>
      <c r="HD47" s="16"/>
      <c r="HE47" s="16"/>
      <c r="HF47" s="16"/>
      <c r="HG47" s="16"/>
      <c r="HH47" s="16"/>
      <c r="HI47" s="16"/>
      <c r="HJ47" s="16"/>
      <c r="HK47" s="16"/>
      <c r="HL47" s="16"/>
      <c r="HM47" s="16"/>
      <c r="HN47" s="16"/>
      <c r="HO47" s="16"/>
      <c r="HP47" s="16"/>
      <c r="HQ47" s="16"/>
      <c r="HR47" s="16"/>
      <c r="HS47" s="16"/>
      <c r="HT47" s="16"/>
      <c r="HU47" s="16"/>
      <c r="HV47" s="16"/>
      <c r="HW47" s="16"/>
      <c r="HX47" s="16"/>
      <c r="HY47" s="16"/>
      <c r="HZ47" s="16"/>
      <c r="IA47" s="16"/>
      <c r="IB47" s="16"/>
      <c r="IC47" s="16"/>
      <c r="ID47" s="16"/>
      <c r="IE47" s="16"/>
      <c r="IF47" s="16"/>
      <c r="IG47" s="16"/>
      <c r="IH47" s="16"/>
      <c r="II47" s="16"/>
      <c r="IJ47" s="16"/>
      <c r="IK47" s="16"/>
      <c r="IL47" s="16"/>
      <c r="IM47" s="16"/>
      <c r="IN47" s="16"/>
      <c r="IO47" s="16"/>
      <c r="IP47" s="16"/>
      <c r="IQ47" s="16"/>
      <c r="IR47" s="16"/>
      <c r="IS47" s="16"/>
      <c r="IT47" s="16"/>
      <c r="IU47" s="16"/>
      <c r="IV47" s="16"/>
      <c r="IW47" s="16"/>
      <c r="IX47" s="16"/>
      <c r="IY47" s="16"/>
      <c r="IZ47" s="16"/>
      <c r="JA47" s="16"/>
      <c r="JB47" s="16"/>
      <c r="JC47" s="16"/>
      <c r="JD47" s="16"/>
      <c r="JE47" s="16"/>
      <c r="JF47" s="16"/>
      <c r="JG47" s="16"/>
      <c r="JH47" s="16"/>
      <c r="JI47" s="16"/>
      <c r="JJ47" s="16"/>
      <c r="JK47" s="16"/>
      <c r="JL47" s="16"/>
      <c r="JM47" s="16"/>
      <c r="JN47" s="16"/>
      <c r="JO47" s="16"/>
      <c r="JP47" s="16"/>
      <c r="JQ47" s="16"/>
      <c r="JR47" s="16"/>
      <c r="JS47" s="16"/>
      <c r="JT47" s="16"/>
      <c r="JU47" s="16"/>
      <c r="JV47" s="16"/>
      <c r="JW47" s="16"/>
      <c r="JX47" s="16"/>
      <c r="JY47" s="16"/>
      <c r="JZ47" s="16"/>
      <c r="KA47" s="16"/>
      <c r="KB47" s="16"/>
      <c r="KC47" s="16"/>
      <c r="KD47" s="16"/>
      <c r="KE47" s="16"/>
      <c r="KF47" s="16"/>
      <c r="KG47" s="16"/>
      <c r="KH47" s="16"/>
      <c r="KI47" s="16"/>
      <c r="KJ47" s="16"/>
      <c r="KK47" s="16"/>
      <c r="KL47" s="16"/>
      <c r="KM47" s="16"/>
      <c r="KN47" s="16"/>
      <c r="KO47" s="16"/>
      <c r="KP47" s="16"/>
      <c r="KQ47" s="16"/>
      <c r="KR47" s="16"/>
      <c r="KS47" s="16"/>
      <c r="KT47" s="16"/>
      <c r="KU47" s="16"/>
      <c r="KV47" s="16"/>
      <c r="KW47" s="16"/>
      <c r="KX47" s="16"/>
      <c r="KY47" s="16"/>
      <c r="KZ47" s="16"/>
      <c r="LA47" s="16"/>
      <c r="LB47" s="16"/>
      <c r="LC47" s="16"/>
      <c r="LD47" s="16"/>
      <c r="LE47" s="16"/>
      <c r="LF47" s="16"/>
      <c r="LG47" s="16"/>
      <c r="LH47" s="16"/>
      <c r="LI47" s="16"/>
      <c r="LJ47" s="16"/>
      <c r="LK47" s="16"/>
      <c r="LL47" s="16"/>
      <c r="LM47" s="16"/>
      <c r="LN47" s="16"/>
      <c r="LO47" s="16"/>
      <c r="LP47" s="16"/>
      <c r="LQ47" s="16"/>
      <c r="LR47" s="16"/>
      <c r="LS47" s="16"/>
      <c r="LT47" s="16"/>
      <c r="LU47" s="16"/>
      <c r="LV47" s="16"/>
      <c r="LW47" s="16"/>
      <c r="LX47" s="16"/>
      <c r="LY47" s="16"/>
      <c r="LZ47" s="16"/>
      <c r="MA47" s="16"/>
      <c r="MB47" s="16"/>
      <c r="MC47" s="16"/>
      <c r="MD47" s="16"/>
      <c r="ME47" s="16"/>
      <c r="MF47" s="16"/>
      <c r="MG47" s="16"/>
      <c r="MH47" s="16"/>
      <c r="MI47" s="16"/>
      <c r="MJ47" s="16"/>
      <c r="MK47" s="16"/>
      <c r="ML47" s="16"/>
      <c r="MM47" s="16"/>
      <c r="MN47" s="16"/>
      <c r="MO47" s="16"/>
      <c r="MP47" s="16"/>
      <c r="MQ47" s="16"/>
      <c r="MR47" s="16"/>
      <c r="MS47" s="16"/>
      <c r="MT47" s="16"/>
      <c r="MU47" s="16"/>
      <c r="MV47" s="16"/>
      <c r="MW47" s="16"/>
      <c r="MX47" s="16"/>
      <c r="MY47" s="16"/>
      <c r="MZ47" s="16"/>
      <c r="NA47" s="16"/>
      <c r="NB47" s="16"/>
      <c r="NC47" s="16"/>
      <c r="ND47" s="16"/>
      <c r="NE47" s="16"/>
      <c r="NF47" s="16"/>
      <c r="NG47" s="16"/>
      <c r="NH47" s="16"/>
      <c r="NI47" s="16"/>
      <c r="NJ47" s="16"/>
      <c r="NK47" s="16"/>
      <c r="NL47" s="16"/>
      <c r="NM47" s="16"/>
      <c r="NN47" s="16"/>
      <c r="NO47" s="16"/>
      <c r="NP47" s="16"/>
      <c r="NQ47" s="16"/>
      <c r="NR47" s="16"/>
      <c r="NS47" s="16"/>
      <c r="NT47" s="16"/>
      <c r="NU47" s="16"/>
      <c r="NV47" s="16"/>
      <c r="NW47" s="16"/>
      <c r="NX47" s="16"/>
      <c r="NY47" s="16"/>
      <c r="NZ47" s="16"/>
      <c r="OA47" s="16"/>
      <c r="OB47" s="16"/>
      <c r="OC47" s="16"/>
      <c r="OD47" s="16"/>
      <c r="OE47" s="16"/>
      <c r="OF47" s="16"/>
      <c r="OG47" s="16"/>
      <c r="OH47" s="16"/>
      <c r="OI47" s="16"/>
      <c r="OJ47" s="16"/>
      <c r="OK47" s="16"/>
      <c r="OL47" s="16"/>
      <c r="OM47" s="16"/>
      <c r="ON47" s="16"/>
      <c r="OO47" s="16"/>
      <c r="OP47" s="16"/>
      <c r="OQ47" s="16"/>
      <c r="OR47" s="16"/>
      <c r="OS47" s="16"/>
      <c r="OT47" s="16"/>
      <c r="OU47" s="16"/>
      <c r="OV47" s="16"/>
      <c r="OW47" s="16"/>
      <c r="OX47" s="16"/>
      <c r="OY47" s="16"/>
      <c r="OZ47" s="16"/>
      <c r="PA47" s="16"/>
      <c r="PB47" s="16"/>
      <c r="PC47" s="16"/>
      <c r="PD47" s="16"/>
      <c r="PE47" s="16"/>
      <c r="PF47" s="16"/>
      <c r="PG47" s="16"/>
      <c r="PH47" s="16"/>
      <c r="PI47" s="16"/>
      <c r="PJ47" s="16"/>
      <c r="PK47" s="16"/>
      <c r="PL47" s="16"/>
      <c r="PM47" s="16"/>
      <c r="PN47" s="16"/>
      <c r="PO47" s="16"/>
      <c r="PP47" s="16"/>
      <c r="PQ47" s="16"/>
      <c r="PR47" s="16"/>
      <c r="PS47" s="16"/>
      <c r="PT47" s="16"/>
      <c r="PU47" s="16"/>
      <c r="PV47" s="16"/>
      <c r="PW47" s="16"/>
      <c r="PX47" s="16"/>
      <c r="PY47" s="16"/>
      <c r="PZ47" s="16"/>
      <c r="QA47" s="16"/>
      <c r="QB47" s="16"/>
      <c r="QC47" s="16"/>
      <c r="QD47" s="16"/>
      <c r="QE47" s="16"/>
      <c r="QF47" s="16"/>
      <c r="QG47" s="16"/>
      <c r="QH47" s="16"/>
      <c r="QI47" s="16"/>
      <c r="QJ47" s="16"/>
      <c r="QK47" s="16"/>
      <c r="QL47" s="16"/>
      <c r="QM47" s="16"/>
      <c r="QN47" s="16"/>
      <c r="QO47" s="16"/>
      <c r="QP47" s="16"/>
      <c r="QQ47" s="16"/>
      <c r="QR47" s="16"/>
      <c r="QS47" s="16"/>
      <c r="QT47" s="16"/>
      <c r="QU47" s="16"/>
      <c r="QV47" s="16"/>
      <c r="QW47" s="16"/>
      <c r="QX47" s="16"/>
      <c r="QY47" s="16"/>
      <c r="QZ47" s="16"/>
      <c r="RA47" s="16"/>
      <c r="RB47" s="16"/>
      <c r="RC47" s="16"/>
      <c r="RD47" s="16"/>
      <c r="RE47" s="16"/>
      <c r="RF47" s="16"/>
      <c r="RG47" s="16"/>
      <c r="RH47" s="16"/>
      <c r="RI47" s="16"/>
      <c r="RJ47" s="16"/>
      <c r="RK47" s="16"/>
      <c r="RL47" s="16"/>
      <c r="RM47" s="16"/>
      <c r="RN47" s="16"/>
      <c r="RO47" s="16"/>
      <c r="RP47" s="16"/>
      <c r="RQ47" s="16"/>
      <c r="RR47" s="16"/>
      <c r="RS47" s="16"/>
      <c r="RT47" s="16"/>
      <c r="RU47" s="16"/>
      <c r="RV47" s="16"/>
      <c r="RW47" s="16"/>
      <c r="RX47" s="16"/>
      <c r="RY47" s="16"/>
      <c r="RZ47" s="16"/>
      <c r="SA47" s="16"/>
      <c r="SB47" s="16"/>
      <c r="SC47" s="16"/>
      <c r="SD47" s="16"/>
      <c r="SE47" s="16"/>
      <c r="SF47" s="16"/>
      <c r="SG47" s="16"/>
      <c r="SH47" s="16"/>
      <c r="SI47" s="16"/>
      <c r="SJ47" s="16"/>
      <c r="SK47" s="16"/>
      <c r="SL47" s="16"/>
      <c r="SM47" s="16"/>
      <c r="SN47" s="16"/>
      <c r="SO47" s="16"/>
      <c r="SP47" s="16"/>
      <c r="SQ47" s="16"/>
      <c r="SR47" s="16"/>
      <c r="SS47" s="16"/>
      <c r="ST47" s="16"/>
      <c r="SU47" s="16"/>
      <c r="SV47" s="16"/>
      <c r="SW47" s="16"/>
      <c r="SX47" s="16"/>
      <c r="SY47" s="16"/>
      <c r="SZ47" s="16"/>
      <c r="TA47" s="16"/>
      <c r="TB47" s="16"/>
      <c r="TC47" s="16"/>
      <c r="TD47" s="16"/>
      <c r="TE47" s="16"/>
      <c r="TF47" s="16"/>
      <c r="TG47" s="16"/>
      <c r="TH47" s="16"/>
      <c r="TI47" s="16"/>
      <c r="TJ47" s="16"/>
      <c r="TK47" s="16"/>
      <c r="TL47" s="16"/>
      <c r="TM47" s="16"/>
      <c r="TN47" s="16"/>
      <c r="TO47" s="16"/>
      <c r="TP47" s="16"/>
      <c r="TQ47" s="16"/>
      <c r="TR47" s="16"/>
      <c r="TS47" s="16"/>
      <c r="TT47" s="16"/>
      <c r="TU47" s="16"/>
      <c r="TV47" s="16"/>
      <c r="TW47" s="16"/>
      <c r="TX47" s="16"/>
      <c r="TY47" s="16"/>
      <c r="TZ47" s="16"/>
      <c r="UA47" s="16"/>
      <c r="UB47" s="16"/>
      <c r="UC47" s="16"/>
      <c r="UD47" s="16"/>
      <c r="UE47" s="16"/>
      <c r="UF47" s="16"/>
      <c r="UG47" s="16"/>
      <c r="UH47" s="16"/>
      <c r="UI47" s="16"/>
      <c r="UJ47" s="16"/>
      <c r="UK47" s="16"/>
      <c r="UL47" s="16"/>
      <c r="UM47" s="16"/>
      <c r="UN47" s="16"/>
      <c r="UO47" s="16"/>
      <c r="UP47" s="16"/>
      <c r="UQ47" s="16"/>
      <c r="UR47" s="16"/>
      <c r="US47" s="16"/>
      <c r="UT47" s="16"/>
      <c r="UU47" s="16"/>
      <c r="UV47" s="16"/>
      <c r="UW47" s="16"/>
      <c r="UX47" s="16"/>
      <c r="UY47" s="16"/>
      <c r="UZ47" s="16"/>
      <c r="VA47" s="16"/>
      <c r="VB47" s="16"/>
      <c r="VC47" s="16"/>
    </row>
    <row r="48" spans="1:575" x14ac:dyDescent="0.25">
      <c r="A48" s="6" t="s">
        <v>5</v>
      </c>
      <c r="B48" s="5"/>
      <c r="C48" s="5"/>
      <c r="D48" s="5"/>
    </row>
    <row r="49" spans="1:5" ht="51.75" customHeight="1" x14ac:dyDescent="0.25">
      <c r="A49" s="10" t="s">
        <v>4</v>
      </c>
      <c r="B49" s="9"/>
      <c r="C49" s="9"/>
      <c r="D49" s="8"/>
    </row>
    <row r="50" spans="1:5" ht="3.95" customHeight="1" x14ac:dyDescent="0.25">
      <c r="A50" s="14"/>
      <c r="B50" s="14"/>
      <c r="C50" s="14"/>
      <c r="D50" s="14"/>
    </row>
    <row r="51" spans="1:5" x14ac:dyDescent="0.25">
      <c r="A51" s="13" t="s">
        <v>3</v>
      </c>
      <c r="B51" s="5"/>
      <c r="C51" s="12"/>
      <c r="D51" s="11"/>
    </row>
    <row r="52" spans="1:5" ht="43.5" customHeight="1" x14ac:dyDescent="0.25">
      <c r="A52" s="10" t="s">
        <v>2</v>
      </c>
      <c r="B52" s="9"/>
      <c r="C52" s="9"/>
      <c r="D52" s="8"/>
    </row>
    <row r="53" spans="1:5" ht="3" customHeight="1" x14ac:dyDescent="0.25">
      <c r="A53" s="7"/>
      <c r="B53" s="7"/>
      <c r="C53" s="7"/>
      <c r="D53" s="7"/>
    </row>
    <row r="54" spans="1:5" x14ac:dyDescent="0.25">
      <c r="A54" s="6" t="s">
        <v>1</v>
      </c>
      <c r="B54" s="5"/>
      <c r="C54" s="5"/>
      <c r="D54" s="5"/>
    </row>
    <row r="55" spans="1:5" ht="262.5" customHeight="1" x14ac:dyDescent="0.25">
      <c r="A55" s="4" t="s">
        <v>0</v>
      </c>
      <c r="B55" s="3"/>
      <c r="C55" s="3"/>
      <c r="D55" s="2"/>
    </row>
    <row r="56" spans="1:5" x14ac:dyDescent="0.25">
      <c r="A56" s="1"/>
      <c r="B56" s="1"/>
      <c r="C56" s="1"/>
      <c r="D56" s="1"/>
      <c r="E56" s="1"/>
    </row>
    <row r="57" spans="1:5" x14ac:dyDescent="0.25">
      <c r="A57" s="1"/>
      <c r="B57" s="1"/>
      <c r="C57" s="1"/>
      <c r="D57" s="1"/>
      <c r="E57" s="1"/>
    </row>
    <row r="58" spans="1:5" x14ac:dyDescent="0.25">
      <c r="A58" s="1"/>
      <c r="B58" s="1"/>
      <c r="C58" s="1"/>
      <c r="D58" s="1"/>
      <c r="E58" s="1"/>
    </row>
    <row r="59" spans="1:5" x14ac:dyDescent="0.25">
      <c r="A59" s="1"/>
      <c r="B59" s="1"/>
      <c r="C59" s="1"/>
      <c r="D59" s="1"/>
      <c r="E59" s="1"/>
    </row>
    <row r="60" spans="1:5" x14ac:dyDescent="0.25">
      <c r="A60" s="1"/>
      <c r="B60" s="1"/>
      <c r="C60" s="1"/>
      <c r="D60" s="1"/>
      <c r="E60" s="1"/>
    </row>
    <row r="61" spans="1:5" x14ac:dyDescent="0.25">
      <c r="A61" s="1"/>
      <c r="B61" s="1"/>
      <c r="C61" s="1"/>
      <c r="D61" s="1"/>
      <c r="E61" s="1"/>
    </row>
    <row r="62" spans="1:5" x14ac:dyDescent="0.25">
      <c r="A62" s="1"/>
      <c r="B62" s="1"/>
      <c r="C62" s="1"/>
      <c r="D62" s="1"/>
      <c r="E62" s="1"/>
    </row>
    <row r="63" spans="1:5" x14ac:dyDescent="0.25">
      <c r="A63" s="1"/>
      <c r="B63" s="1"/>
      <c r="C63" s="1"/>
      <c r="D63" s="1"/>
      <c r="E63" s="1"/>
    </row>
    <row r="64" spans="1:5" x14ac:dyDescent="0.25">
      <c r="A64" s="1"/>
      <c r="B64" s="1"/>
      <c r="C64" s="1"/>
      <c r="D64" s="1"/>
      <c r="E64" s="1"/>
    </row>
    <row r="65" spans="1:5" x14ac:dyDescent="0.25">
      <c r="A65" s="1"/>
      <c r="B65" s="1"/>
      <c r="C65" s="1"/>
      <c r="D65" s="1"/>
      <c r="E65" s="1"/>
    </row>
    <row r="66" spans="1:5" x14ac:dyDescent="0.25">
      <c r="A66" s="1"/>
      <c r="B66" s="1"/>
      <c r="C66" s="1"/>
      <c r="D66" s="1"/>
      <c r="E66" s="1"/>
    </row>
    <row r="67" spans="1:5" x14ac:dyDescent="0.25">
      <c r="A67" s="1"/>
      <c r="B67" s="1"/>
      <c r="C67" s="1"/>
      <c r="D67" s="1"/>
      <c r="E67" s="1"/>
    </row>
    <row r="68" spans="1:5" x14ac:dyDescent="0.25">
      <c r="A68" s="1"/>
      <c r="B68" s="1"/>
      <c r="C68" s="1"/>
      <c r="D68" s="1"/>
      <c r="E68" s="1"/>
    </row>
    <row r="69" spans="1:5" x14ac:dyDescent="0.25">
      <c r="A69" s="1"/>
      <c r="B69" s="1"/>
      <c r="C69" s="1"/>
      <c r="D69" s="1"/>
      <c r="E69" s="1"/>
    </row>
    <row r="70" spans="1:5" x14ac:dyDescent="0.25">
      <c r="A70" s="1"/>
      <c r="B70" s="1"/>
      <c r="C70" s="1"/>
      <c r="D70" s="1"/>
      <c r="E70" s="1"/>
    </row>
    <row r="71" spans="1:5" x14ac:dyDescent="0.25">
      <c r="A71" s="1"/>
      <c r="B71" s="1"/>
      <c r="C71" s="1"/>
      <c r="D71" s="1"/>
      <c r="E71" s="1"/>
    </row>
    <row r="72" spans="1:5" x14ac:dyDescent="0.25">
      <c r="A72" s="1"/>
      <c r="B72" s="1"/>
      <c r="C72" s="1"/>
      <c r="D72" s="1"/>
      <c r="E72" s="1"/>
    </row>
    <row r="73" spans="1:5" x14ac:dyDescent="0.25">
      <c r="A73" s="1"/>
      <c r="B73" s="1"/>
      <c r="C73" s="1"/>
      <c r="D73" s="1"/>
      <c r="E73" s="1"/>
    </row>
    <row r="74" spans="1:5" x14ac:dyDescent="0.25">
      <c r="A74" s="1"/>
      <c r="B74" s="1"/>
      <c r="C74" s="1"/>
      <c r="D74" s="1"/>
      <c r="E74" s="1"/>
    </row>
    <row r="75" spans="1:5" x14ac:dyDescent="0.25">
      <c r="A75" s="1"/>
      <c r="B75" s="1"/>
      <c r="C75" s="1"/>
      <c r="D75" s="1"/>
      <c r="E75" s="1"/>
    </row>
    <row r="76" spans="1:5" x14ac:dyDescent="0.25">
      <c r="A76" s="1"/>
      <c r="B76" s="1"/>
      <c r="C76" s="1"/>
      <c r="D76" s="1"/>
      <c r="E76" s="1"/>
    </row>
    <row r="77" spans="1:5" x14ac:dyDescent="0.25">
      <c r="A77" s="1"/>
      <c r="B77" s="1"/>
      <c r="C77" s="1"/>
      <c r="D77" s="1"/>
      <c r="E77" s="1"/>
    </row>
    <row r="78" spans="1:5" x14ac:dyDescent="0.25">
      <c r="A78" s="1"/>
      <c r="B78" s="1"/>
      <c r="C78" s="1"/>
      <c r="D78" s="1"/>
      <c r="E78" s="1"/>
    </row>
    <row r="79" spans="1:5" x14ac:dyDescent="0.25">
      <c r="A79" s="1"/>
      <c r="B79" s="1"/>
      <c r="C79" s="1"/>
      <c r="D79" s="1"/>
      <c r="E79" s="1"/>
    </row>
    <row r="80" spans="1:5" x14ac:dyDescent="0.25">
      <c r="A80" s="1"/>
      <c r="B80" s="1"/>
      <c r="C80" s="1"/>
      <c r="D80" s="1"/>
      <c r="E80" s="1"/>
    </row>
    <row r="81" spans="1:5" x14ac:dyDescent="0.25">
      <c r="A81" s="1"/>
      <c r="B81" s="1"/>
      <c r="C81" s="1"/>
      <c r="D81" s="1"/>
      <c r="E81" s="1"/>
    </row>
  </sheetData>
  <mergeCells count="35">
    <mergeCell ref="A1:D1"/>
    <mergeCell ref="A2:D2"/>
    <mergeCell ref="A3:D3"/>
    <mergeCell ref="A5:D5"/>
    <mergeCell ref="B7:D7"/>
    <mergeCell ref="C18:D18"/>
    <mergeCell ref="B19:D19"/>
    <mergeCell ref="C21:D21"/>
    <mergeCell ref="C22:D22"/>
    <mergeCell ref="B23:D23"/>
    <mergeCell ref="B9:D9"/>
    <mergeCell ref="B11:D11"/>
    <mergeCell ref="C13:D13"/>
    <mergeCell ref="C14:D14"/>
    <mergeCell ref="B15:D15"/>
    <mergeCell ref="C16:D16"/>
    <mergeCell ref="C17:D17"/>
    <mergeCell ref="A31:D31"/>
    <mergeCell ref="A32:D32"/>
    <mergeCell ref="A33:D33"/>
    <mergeCell ref="B34:D34"/>
    <mergeCell ref="B36:D36"/>
    <mergeCell ref="C24:D24"/>
    <mergeCell ref="C25:D25"/>
    <mergeCell ref="A26:D26"/>
    <mergeCell ref="C27:D27"/>
    <mergeCell ref="C28:D28"/>
    <mergeCell ref="A29:D29"/>
    <mergeCell ref="C30:D30"/>
    <mergeCell ref="C41:D41"/>
    <mergeCell ref="A49:D49"/>
    <mergeCell ref="C51:D51"/>
    <mergeCell ref="A52:D52"/>
    <mergeCell ref="A55:D55"/>
    <mergeCell ref="C39:D39"/>
  </mergeCells>
  <printOptions horizontalCentered="1"/>
  <pageMargins left="0.4" right="0.4" top="0.2" bottom="0.2" header="0.3" footer="0.3"/>
  <pageSetup scale="63" orientation="portrait" r:id="rId1"/>
  <rowBreaks count="1" manualBreakCount="1">
    <brk id="32" max="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146"/>
  <sheetViews>
    <sheetView showGridLines="0" zoomScale="130" zoomScaleNormal="130" zoomScaleSheetLayoutView="80" zoomScalePageLayoutView="130" workbookViewId="0">
      <selection activeCell="B17" sqref="B17"/>
    </sheetView>
  </sheetViews>
  <sheetFormatPr defaultColWidth="8.85546875" defaultRowHeight="12.75" x14ac:dyDescent="0.2"/>
  <cols>
    <col min="1" max="1" width="23.28515625" style="66" customWidth="1"/>
    <col min="2" max="6" width="12" style="66" customWidth="1"/>
    <col min="7" max="9" width="14.140625" style="66" customWidth="1"/>
    <col min="10" max="16384" width="8.85546875" style="66"/>
  </cols>
  <sheetData>
    <row r="1" spans="1:9" ht="15" x14ac:dyDescent="0.25">
      <c r="A1" s="107" t="str">
        <f>Summary_Debt!A2</f>
        <v>Mandatory Fee Detail &amp; Request Form</v>
      </c>
      <c r="B1" s="107"/>
      <c r="C1" s="107"/>
      <c r="D1" s="107"/>
      <c r="E1" s="107"/>
      <c r="F1" s="107"/>
      <c r="G1" s="107"/>
      <c r="H1" s="107"/>
      <c r="I1" s="107"/>
    </row>
    <row r="2" spans="1:9" x14ac:dyDescent="0.2">
      <c r="A2" s="106" t="str">
        <f>Summary_Debt!A3</f>
        <v>Fiscal Year 2021</v>
      </c>
      <c r="B2" s="106"/>
      <c r="C2" s="106"/>
      <c r="D2" s="106"/>
      <c r="E2" s="106"/>
      <c r="F2" s="106"/>
      <c r="G2" s="106"/>
      <c r="H2" s="106"/>
      <c r="I2" s="106"/>
    </row>
    <row r="3" spans="1:9" x14ac:dyDescent="0.2">
      <c r="A3" s="106" t="str">
        <f>Summary_Debt!B7</f>
        <v>Georgia Institute of Technology</v>
      </c>
      <c r="B3" s="106"/>
      <c r="C3" s="106"/>
      <c r="D3" s="106"/>
      <c r="E3" s="106"/>
      <c r="F3" s="106"/>
      <c r="G3" s="106"/>
      <c r="H3" s="106"/>
      <c r="I3" s="106"/>
    </row>
    <row r="4" spans="1:9" x14ac:dyDescent="0.2">
      <c r="A4" s="105" t="str">
        <f>Summary_Debt!B11</f>
        <v>CRC Debt Fee</v>
      </c>
      <c r="B4" s="105"/>
      <c r="C4" s="105"/>
      <c r="D4" s="105"/>
      <c r="E4" s="105"/>
      <c r="F4" s="105"/>
      <c r="G4" s="105"/>
      <c r="H4" s="105"/>
      <c r="I4" s="105"/>
    </row>
    <row r="5" spans="1:9" ht="6" customHeight="1" x14ac:dyDescent="0.2">
      <c r="A5" s="102"/>
      <c r="B5" s="102"/>
      <c r="C5" s="102"/>
      <c r="D5" s="102"/>
      <c r="E5" s="102"/>
      <c r="F5" s="102"/>
      <c r="G5" s="102"/>
      <c r="H5" s="102"/>
      <c r="I5" s="102"/>
    </row>
    <row r="6" spans="1:9" ht="30" customHeight="1" x14ac:dyDescent="0.25">
      <c r="A6" s="104" t="s">
        <v>59</v>
      </c>
      <c r="B6" s="104"/>
      <c r="C6" s="104"/>
      <c r="D6" s="104"/>
      <c r="E6" s="104"/>
      <c r="F6" s="104"/>
      <c r="G6" s="104"/>
      <c r="H6" s="104"/>
      <c r="I6" s="104"/>
    </row>
    <row r="7" spans="1:9" ht="6" customHeight="1" x14ac:dyDescent="0.2">
      <c r="A7" s="103"/>
      <c r="B7" s="102"/>
      <c r="C7" s="102"/>
      <c r="D7" s="102"/>
      <c r="E7" s="102"/>
      <c r="F7" s="102"/>
      <c r="G7" s="102"/>
      <c r="H7" s="102"/>
      <c r="I7" s="102"/>
    </row>
    <row r="8" spans="1:9" ht="47.25" x14ac:dyDescent="0.25">
      <c r="A8" s="101" t="s">
        <v>58</v>
      </c>
      <c r="B8" s="100" t="s">
        <v>57</v>
      </c>
      <c r="C8" s="100" t="s">
        <v>56</v>
      </c>
      <c r="D8" s="100" t="s">
        <v>55</v>
      </c>
      <c r="E8" s="100" t="s">
        <v>54</v>
      </c>
      <c r="F8" s="100" t="s">
        <v>53</v>
      </c>
      <c r="G8" s="100" t="s">
        <v>52</v>
      </c>
      <c r="H8" s="100" t="s">
        <v>51</v>
      </c>
      <c r="I8" s="99" t="s">
        <v>50</v>
      </c>
    </row>
    <row r="9" spans="1:9" s="96" customFormat="1" ht="15.75" x14ac:dyDescent="0.25">
      <c r="A9" s="98"/>
      <c r="B9" s="97"/>
      <c r="C9" s="97"/>
      <c r="D9" s="97"/>
      <c r="E9" s="97"/>
      <c r="F9" s="97"/>
      <c r="G9" s="97"/>
      <c r="H9" s="97"/>
      <c r="I9" s="97"/>
    </row>
    <row r="10" spans="1:9" ht="15" x14ac:dyDescent="0.25">
      <c r="A10" s="95" t="s">
        <v>49</v>
      </c>
      <c r="B10" s="94"/>
      <c r="C10" s="94"/>
      <c r="D10" s="94"/>
      <c r="E10" s="93"/>
      <c r="F10" s="93"/>
      <c r="G10" s="93"/>
      <c r="H10" s="93"/>
      <c r="I10" s="92"/>
    </row>
    <row r="11" spans="1:9" x14ac:dyDescent="0.2">
      <c r="A11" s="84" t="s">
        <v>44</v>
      </c>
      <c r="B11" s="83">
        <v>54</v>
      </c>
      <c r="C11" s="83">
        <v>54</v>
      </c>
      <c r="D11" s="83">
        <v>54</v>
      </c>
      <c r="E11" s="81">
        <v>15628</v>
      </c>
      <c r="F11" s="81">
        <f>E11*1.009</f>
        <v>15768.651999999998</v>
      </c>
      <c r="G11" s="80">
        <f>C11*F11</f>
        <v>851507.20799999987</v>
      </c>
      <c r="H11" s="80">
        <f>I11-G11</f>
        <v>0</v>
      </c>
      <c r="I11" s="80">
        <f>F11*D11</f>
        <v>851507.20799999987</v>
      </c>
    </row>
    <row r="12" spans="1:9" x14ac:dyDescent="0.2">
      <c r="A12" s="84" t="s">
        <v>43</v>
      </c>
      <c r="B12" s="83">
        <v>54</v>
      </c>
      <c r="C12" s="83">
        <v>54</v>
      </c>
      <c r="D12" s="83">
        <v>54</v>
      </c>
      <c r="E12" s="81">
        <v>5293</v>
      </c>
      <c r="F12" s="81">
        <f>E12*1.009</f>
        <v>5340.6369999999997</v>
      </c>
      <c r="G12" s="80">
        <f>C12*F12</f>
        <v>288394.39799999999</v>
      </c>
      <c r="H12" s="80">
        <f>I12-G12</f>
        <v>0</v>
      </c>
      <c r="I12" s="80">
        <f>F12*D12</f>
        <v>288394.39799999999</v>
      </c>
    </row>
    <row r="13" spans="1:9" x14ac:dyDescent="0.2">
      <c r="A13" s="84" t="s">
        <v>42</v>
      </c>
      <c r="B13" s="83">
        <v>54</v>
      </c>
      <c r="C13" s="83">
        <v>54</v>
      </c>
      <c r="D13" s="83">
        <v>54</v>
      </c>
      <c r="E13" s="81">
        <v>983.5</v>
      </c>
      <c r="F13" s="81">
        <f>E13*1.009</f>
        <v>992.35149999999987</v>
      </c>
      <c r="G13" s="80">
        <f>C13*F13</f>
        <v>53586.980999999992</v>
      </c>
      <c r="H13" s="80">
        <f>I13-G13</f>
        <v>0</v>
      </c>
      <c r="I13" s="80">
        <f>F13*D13</f>
        <v>53586.980999999992</v>
      </c>
    </row>
    <row r="14" spans="1:9" x14ac:dyDescent="0.2">
      <c r="A14" s="84" t="s">
        <v>41</v>
      </c>
      <c r="B14" s="83">
        <v>54</v>
      </c>
      <c r="C14" s="83">
        <v>54</v>
      </c>
      <c r="D14" s="83">
        <v>54</v>
      </c>
      <c r="E14" s="81">
        <v>705.5</v>
      </c>
      <c r="F14" s="81">
        <f>E14*1.009</f>
        <v>711.84949999999992</v>
      </c>
      <c r="G14" s="80">
        <f>C14*F14</f>
        <v>38439.872999999992</v>
      </c>
      <c r="H14" s="80">
        <f>I14-G14</f>
        <v>0</v>
      </c>
      <c r="I14" s="80">
        <f>F14*D14</f>
        <v>38439.872999999992</v>
      </c>
    </row>
    <row r="15" spans="1:9" x14ac:dyDescent="0.2">
      <c r="A15" s="79" t="s">
        <v>48</v>
      </c>
      <c r="B15" s="78"/>
      <c r="C15" s="78"/>
      <c r="D15" s="78"/>
      <c r="E15" s="77">
        <f>SUM(E11:E14)</f>
        <v>22610</v>
      </c>
      <c r="F15" s="77">
        <f>SUM(F11:F14)</f>
        <v>22813.489999999998</v>
      </c>
      <c r="G15" s="76">
        <f>SUM(G11:G14)</f>
        <v>1231928.4599999997</v>
      </c>
      <c r="H15" s="76">
        <f>SUM(H11:H14)</f>
        <v>0</v>
      </c>
      <c r="I15" s="76">
        <f>SUM(I11:I14)</f>
        <v>1231928.4599999997</v>
      </c>
    </row>
    <row r="16" spans="1:9" s="89" customFormat="1" ht="8.1" customHeight="1" x14ac:dyDescent="0.2">
      <c r="A16" s="75"/>
      <c r="B16" s="74"/>
      <c r="C16" s="74"/>
      <c r="D16" s="74"/>
      <c r="E16" s="73"/>
      <c r="F16" s="73"/>
      <c r="G16" s="72"/>
      <c r="H16" s="72"/>
      <c r="I16" s="72"/>
    </row>
    <row r="17" spans="1:9" ht="15" x14ac:dyDescent="0.25">
      <c r="A17" s="91" t="s">
        <v>47</v>
      </c>
      <c r="B17" s="74"/>
      <c r="C17" s="74"/>
      <c r="D17" s="74"/>
      <c r="E17" s="90"/>
      <c r="F17" s="73"/>
      <c r="G17" s="72"/>
      <c r="H17" s="72"/>
      <c r="I17" s="72"/>
    </row>
    <row r="18" spans="1:9" x14ac:dyDescent="0.2">
      <c r="A18" s="84" t="s">
        <v>44</v>
      </c>
      <c r="B18" s="83">
        <v>54</v>
      </c>
      <c r="C18" s="83">
        <v>54</v>
      </c>
      <c r="D18" s="83">
        <v>54</v>
      </c>
      <c r="E18" s="82">
        <v>13908</v>
      </c>
      <c r="F18" s="81">
        <f>E18*1.009</f>
        <v>14033.171999999999</v>
      </c>
      <c r="G18" s="80">
        <f>C18*F18</f>
        <v>757791.28799999994</v>
      </c>
      <c r="H18" s="80">
        <f>I18-G18</f>
        <v>0</v>
      </c>
      <c r="I18" s="80">
        <f>F18*D18</f>
        <v>757791.28799999994</v>
      </c>
    </row>
    <row r="19" spans="1:9" x14ac:dyDescent="0.2">
      <c r="A19" s="84" t="s">
        <v>43</v>
      </c>
      <c r="B19" s="83">
        <v>54</v>
      </c>
      <c r="C19" s="83">
        <v>54</v>
      </c>
      <c r="D19" s="83">
        <v>54</v>
      </c>
      <c r="E19" s="82">
        <v>4710</v>
      </c>
      <c r="F19" s="81">
        <f>E19*1.009</f>
        <v>4752.3899999999994</v>
      </c>
      <c r="G19" s="80">
        <f>C19*F19</f>
        <v>256629.05999999997</v>
      </c>
      <c r="H19" s="80">
        <f>I19-G19</f>
        <v>0</v>
      </c>
      <c r="I19" s="80">
        <f>F19*D19</f>
        <v>256629.05999999997</v>
      </c>
    </row>
    <row r="20" spans="1:9" x14ac:dyDescent="0.2">
      <c r="A20" s="84" t="s">
        <v>42</v>
      </c>
      <c r="B20" s="83">
        <v>54</v>
      </c>
      <c r="C20" s="83">
        <v>54</v>
      </c>
      <c r="D20" s="83">
        <v>54</v>
      </c>
      <c r="E20" s="82">
        <v>876</v>
      </c>
      <c r="F20" s="81">
        <f>E20*1.009</f>
        <v>883.8839999999999</v>
      </c>
      <c r="G20" s="80">
        <f>C20*F20</f>
        <v>47729.735999999997</v>
      </c>
      <c r="H20" s="80">
        <f>I20-G20</f>
        <v>0</v>
      </c>
      <c r="I20" s="80">
        <f>F20*D20</f>
        <v>47729.735999999997</v>
      </c>
    </row>
    <row r="21" spans="1:9" x14ac:dyDescent="0.2">
      <c r="A21" s="84" t="s">
        <v>41</v>
      </c>
      <c r="B21" s="83">
        <v>54</v>
      </c>
      <c r="C21" s="83">
        <v>54</v>
      </c>
      <c r="D21" s="83">
        <v>54</v>
      </c>
      <c r="E21" s="82">
        <v>629</v>
      </c>
      <c r="F21" s="81">
        <f>E21*1.009</f>
        <v>634.66099999999994</v>
      </c>
      <c r="G21" s="80">
        <f>C21*F21</f>
        <v>34271.693999999996</v>
      </c>
      <c r="H21" s="80">
        <f>I21-G21</f>
        <v>0</v>
      </c>
      <c r="I21" s="80">
        <f>F21*D21</f>
        <v>34271.693999999996</v>
      </c>
    </row>
    <row r="22" spans="1:9" x14ac:dyDescent="0.2">
      <c r="A22" s="79" t="s">
        <v>46</v>
      </c>
      <c r="B22" s="78"/>
      <c r="C22" s="78"/>
      <c r="D22" s="78"/>
      <c r="E22" s="77">
        <f>SUM(E18:E21)</f>
        <v>20123</v>
      </c>
      <c r="F22" s="77">
        <f>SUM(F18:F21)</f>
        <v>20304.106999999996</v>
      </c>
      <c r="G22" s="76">
        <f>SUM(G18:G21)</f>
        <v>1096421.7779999997</v>
      </c>
      <c r="H22" s="76">
        <f>SUM(H18:H21)</f>
        <v>0</v>
      </c>
      <c r="I22" s="76">
        <f>SUM(I18:I21)</f>
        <v>1096421.7779999997</v>
      </c>
    </row>
    <row r="23" spans="1:9" s="89" customFormat="1" ht="8.1" customHeight="1" x14ac:dyDescent="0.2">
      <c r="A23" s="75"/>
      <c r="B23" s="74"/>
      <c r="C23" s="74"/>
      <c r="D23" s="74"/>
      <c r="E23" s="73"/>
      <c r="F23" s="73"/>
      <c r="G23" s="72"/>
      <c r="H23" s="72"/>
      <c r="I23" s="72"/>
    </row>
    <row r="24" spans="1:9" ht="15" x14ac:dyDescent="0.25">
      <c r="A24" s="88" t="s">
        <v>45</v>
      </c>
      <c r="B24" s="87"/>
      <c r="C24" s="87"/>
      <c r="D24" s="87"/>
      <c r="E24" s="86"/>
      <c r="F24" s="86"/>
      <c r="G24" s="85"/>
      <c r="H24" s="85"/>
      <c r="I24" s="85"/>
    </row>
    <row r="25" spans="1:9" x14ac:dyDescent="0.2">
      <c r="A25" s="84" t="s">
        <v>44</v>
      </c>
      <c r="B25" s="83">
        <v>36</v>
      </c>
      <c r="C25" s="83">
        <v>36</v>
      </c>
      <c r="D25" s="83">
        <v>36</v>
      </c>
      <c r="E25" s="82">
        <v>2179</v>
      </c>
      <c r="F25" s="81">
        <f>E25*1.009</f>
        <v>2198.6109999999999</v>
      </c>
      <c r="G25" s="80">
        <f>C25*F25</f>
        <v>79149.995999999999</v>
      </c>
      <c r="H25" s="80">
        <f>I25-G25</f>
        <v>0</v>
      </c>
      <c r="I25" s="80">
        <f>F25*D25</f>
        <v>79149.995999999999</v>
      </c>
    </row>
    <row r="26" spans="1:9" x14ac:dyDescent="0.2">
      <c r="A26" s="84" t="s">
        <v>43</v>
      </c>
      <c r="B26" s="83">
        <v>36</v>
      </c>
      <c r="C26" s="83">
        <v>36</v>
      </c>
      <c r="D26" s="83">
        <v>36</v>
      </c>
      <c r="E26" s="82">
        <v>1458</v>
      </c>
      <c r="F26" s="81">
        <f>E26*1.009</f>
        <v>1471.1219999999998</v>
      </c>
      <c r="G26" s="80">
        <f>C26*F26</f>
        <v>52960.391999999993</v>
      </c>
      <c r="H26" s="80">
        <f>I26-G26</f>
        <v>0</v>
      </c>
      <c r="I26" s="80">
        <f>F26*D26</f>
        <v>52960.391999999993</v>
      </c>
    </row>
    <row r="27" spans="1:9" x14ac:dyDescent="0.2">
      <c r="A27" s="84" t="s">
        <v>42</v>
      </c>
      <c r="B27" s="83">
        <v>36</v>
      </c>
      <c r="C27" s="83">
        <v>36</v>
      </c>
      <c r="D27" s="83">
        <v>36</v>
      </c>
      <c r="E27" s="82">
        <v>2176</v>
      </c>
      <c r="F27" s="81">
        <f>E27*1.009</f>
        <v>2195.5839999999998</v>
      </c>
      <c r="G27" s="80">
        <f>C27*F27</f>
        <v>79041.02399999999</v>
      </c>
      <c r="H27" s="80">
        <f>I27-G27</f>
        <v>0</v>
      </c>
      <c r="I27" s="80">
        <f>F27*D27</f>
        <v>79041.02399999999</v>
      </c>
    </row>
    <row r="28" spans="1:9" x14ac:dyDescent="0.2">
      <c r="A28" s="84" t="s">
        <v>41</v>
      </c>
      <c r="B28" s="83">
        <v>36</v>
      </c>
      <c r="C28" s="83">
        <v>36</v>
      </c>
      <c r="D28" s="83">
        <v>36</v>
      </c>
      <c r="E28" s="82">
        <v>186</v>
      </c>
      <c r="F28" s="81">
        <f>E28*1.009</f>
        <v>187.67399999999998</v>
      </c>
      <c r="G28" s="80">
        <f>C28*F28</f>
        <v>6756.2639999999992</v>
      </c>
      <c r="H28" s="80">
        <f>I28-G28</f>
        <v>0</v>
      </c>
      <c r="I28" s="80">
        <f>F28*D28</f>
        <v>6756.2639999999992</v>
      </c>
    </row>
    <row r="29" spans="1:9" x14ac:dyDescent="0.2">
      <c r="A29" s="79" t="s">
        <v>40</v>
      </c>
      <c r="B29" s="78"/>
      <c r="C29" s="78"/>
      <c r="D29" s="78"/>
      <c r="E29" s="77">
        <f>SUM(E25:E28)</f>
        <v>5999</v>
      </c>
      <c r="F29" s="77">
        <f>SUM(F25:F28)</f>
        <v>6052.9909999999991</v>
      </c>
      <c r="G29" s="76">
        <f>SUM(G25:G28)</f>
        <v>217907.67599999995</v>
      </c>
      <c r="H29" s="76">
        <f>SUM(H25:H28)</f>
        <v>0</v>
      </c>
      <c r="I29" s="76">
        <f>SUM(I25:I28)</f>
        <v>217907.67599999995</v>
      </c>
    </row>
    <row r="30" spans="1:9" ht="8.1" customHeight="1" x14ac:dyDescent="0.2">
      <c r="A30" s="75"/>
      <c r="B30" s="74"/>
      <c r="C30" s="74"/>
      <c r="D30" s="74"/>
      <c r="E30" s="73"/>
      <c r="F30" s="73"/>
      <c r="G30" s="72"/>
      <c r="H30" s="72"/>
      <c r="I30" s="72"/>
    </row>
    <row r="31" spans="1:9" x14ac:dyDescent="0.2">
      <c r="A31" s="71" t="s">
        <v>39</v>
      </c>
      <c r="B31" s="70"/>
      <c r="C31" s="70"/>
      <c r="D31" s="70"/>
      <c r="E31" s="69">
        <f>E29+E22+E15</f>
        <v>48732</v>
      </c>
      <c r="F31" s="69">
        <f>F29+F22+F15</f>
        <v>49170.587999999989</v>
      </c>
      <c r="G31" s="68">
        <f>G29+G22+G15</f>
        <v>2546257.9139999994</v>
      </c>
      <c r="H31" s="68">
        <f>H29+H22+H15</f>
        <v>0</v>
      </c>
      <c r="I31" s="68">
        <f>I29+I22+I15</f>
        <v>2546257.9139999994</v>
      </c>
    </row>
    <row r="32" spans="1:9" ht="13.35" customHeight="1" x14ac:dyDescent="0.2">
      <c r="F32" s="67"/>
    </row>
    <row r="33" ht="13.35" customHeight="1" x14ac:dyDescent="0.2"/>
    <row r="34" ht="13.35" customHeight="1" x14ac:dyDescent="0.2"/>
    <row r="35" ht="13.35" customHeight="1" x14ac:dyDescent="0.2"/>
    <row r="36" ht="13.35" customHeight="1" x14ac:dyDescent="0.2"/>
    <row r="37" ht="13.35" customHeight="1" x14ac:dyDescent="0.2"/>
    <row r="38" ht="13.35" customHeight="1" x14ac:dyDescent="0.2"/>
    <row r="39" ht="13.35" customHeight="1" x14ac:dyDescent="0.2"/>
    <row r="40" ht="13.35" customHeight="1" x14ac:dyDescent="0.2"/>
    <row r="41" ht="13.35" customHeight="1" x14ac:dyDescent="0.2"/>
    <row r="42" ht="13.35" customHeight="1" x14ac:dyDescent="0.2"/>
    <row r="43" ht="13.35" customHeight="1" x14ac:dyDescent="0.2"/>
    <row r="44" ht="13.35" customHeight="1" x14ac:dyDescent="0.2"/>
    <row r="45" ht="13.35" customHeight="1" x14ac:dyDescent="0.2"/>
    <row r="46" ht="13.35" customHeight="1" x14ac:dyDescent="0.2"/>
    <row r="47" ht="13.35" customHeight="1" x14ac:dyDescent="0.2"/>
    <row r="48" ht="13.35" customHeight="1" x14ac:dyDescent="0.2"/>
    <row r="49" ht="13.35" customHeight="1" x14ac:dyDescent="0.2"/>
    <row r="50" ht="13.35" customHeight="1" x14ac:dyDescent="0.2"/>
    <row r="51" ht="13.35" customHeight="1" x14ac:dyDescent="0.2"/>
    <row r="52" ht="13.35" customHeight="1" x14ac:dyDescent="0.2"/>
    <row r="53" ht="13.35" customHeight="1" x14ac:dyDescent="0.2"/>
    <row r="54" ht="13.35" customHeight="1" x14ac:dyDescent="0.2"/>
    <row r="55" ht="13.35" customHeight="1" x14ac:dyDescent="0.2"/>
    <row r="56" ht="13.35" customHeight="1" x14ac:dyDescent="0.2"/>
    <row r="57" ht="13.35" customHeight="1" x14ac:dyDescent="0.2"/>
    <row r="58" ht="13.35" customHeight="1" x14ac:dyDescent="0.2"/>
    <row r="59" ht="13.35" customHeight="1" x14ac:dyDescent="0.2"/>
    <row r="60" ht="13.35" customHeight="1" x14ac:dyDescent="0.2"/>
    <row r="61" ht="13.35" customHeight="1" x14ac:dyDescent="0.2"/>
    <row r="62" ht="13.35" customHeight="1" x14ac:dyDescent="0.2"/>
    <row r="63" ht="13.35" customHeight="1" x14ac:dyDescent="0.2"/>
    <row r="64" ht="13.35" customHeight="1" x14ac:dyDescent="0.2"/>
    <row r="65" ht="13.35" customHeight="1" x14ac:dyDescent="0.2"/>
    <row r="66" ht="13.35" customHeight="1" x14ac:dyDescent="0.2"/>
    <row r="67" ht="13.35" customHeight="1" x14ac:dyDescent="0.2"/>
    <row r="68" ht="13.35" customHeight="1" x14ac:dyDescent="0.2"/>
    <row r="69" ht="13.35" customHeight="1" x14ac:dyDescent="0.2"/>
    <row r="70" ht="13.35" customHeight="1" x14ac:dyDescent="0.2"/>
    <row r="71" ht="13.35" customHeight="1" x14ac:dyDescent="0.2"/>
    <row r="72" ht="13.35" customHeight="1" x14ac:dyDescent="0.2"/>
    <row r="73" ht="13.35" customHeight="1" x14ac:dyDescent="0.2"/>
    <row r="74" ht="13.35" customHeight="1" x14ac:dyDescent="0.2"/>
    <row r="75" ht="13.35" customHeight="1" x14ac:dyDescent="0.2"/>
    <row r="76" ht="13.35" customHeight="1" x14ac:dyDescent="0.2"/>
    <row r="77" ht="13.35" customHeight="1" x14ac:dyDescent="0.2"/>
    <row r="78" ht="13.35" customHeight="1" x14ac:dyDescent="0.2"/>
    <row r="79" ht="13.35" customHeight="1" x14ac:dyDescent="0.2"/>
    <row r="80" ht="13.35" customHeight="1" x14ac:dyDescent="0.2"/>
    <row r="81" ht="13.35" customHeight="1" x14ac:dyDescent="0.2"/>
    <row r="82" ht="13.35" customHeight="1" x14ac:dyDescent="0.2"/>
    <row r="83" ht="13.35" customHeight="1" x14ac:dyDescent="0.2"/>
    <row r="84" ht="13.35" customHeight="1" x14ac:dyDescent="0.2"/>
    <row r="85" ht="13.35" customHeight="1" x14ac:dyDescent="0.2"/>
    <row r="86" ht="13.35" customHeight="1" x14ac:dyDescent="0.2"/>
    <row r="87" ht="13.35" customHeight="1" x14ac:dyDescent="0.2"/>
    <row r="88" ht="13.35" customHeight="1" x14ac:dyDescent="0.2"/>
    <row r="89" ht="13.35" customHeight="1" x14ac:dyDescent="0.2"/>
    <row r="90" ht="13.35" customHeight="1" x14ac:dyDescent="0.2"/>
    <row r="91" ht="13.35" customHeight="1" x14ac:dyDescent="0.2"/>
    <row r="92" ht="13.35" customHeight="1" x14ac:dyDescent="0.2"/>
    <row r="93" ht="13.35" customHeight="1" x14ac:dyDescent="0.2"/>
    <row r="94" ht="13.35" customHeight="1" x14ac:dyDescent="0.2"/>
    <row r="95" ht="13.35" customHeight="1" x14ac:dyDescent="0.2"/>
    <row r="96" ht="13.35" customHeight="1" x14ac:dyDescent="0.2"/>
    <row r="97" ht="13.35" customHeight="1" x14ac:dyDescent="0.2"/>
    <row r="98" ht="13.35" customHeight="1" x14ac:dyDescent="0.2"/>
    <row r="99" ht="13.35" customHeight="1" x14ac:dyDescent="0.2"/>
    <row r="100" ht="13.35" customHeight="1" x14ac:dyDescent="0.2"/>
    <row r="101" ht="13.35" customHeight="1" x14ac:dyDescent="0.2"/>
    <row r="102" ht="13.35" customHeight="1" x14ac:dyDescent="0.2"/>
    <row r="103" ht="13.35" customHeight="1" x14ac:dyDescent="0.2"/>
    <row r="104" ht="13.35" customHeight="1" x14ac:dyDescent="0.2"/>
    <row r="105" ht="13.35" customHeight="1" x14ac:dyDescent="0.2"/>
    <row r="106" ht="13.35" customHeight="1" x14ac:dyDescent="0.2"/>
    <row r="107" ht="13.35" customHeight="1" x14ac:dyDescent="0.2"/>
    <row r="108" ht="13.35" customHeight="1" x14ac:dyDescent="0.2"/>
    <row r="109" ht="13.35" customHeight="1" x14ac:dyDescent="0.2"/>
    <row r="110" ht="13.35" customHeight="1" x14ac:dyDescent="0.2"/>
    <row r="111" ht="13.35" customHeight="1" x14ac:dyDescent="0.2"/>
    <row r="112" ht="13.35" customHeight="1" x14ac:dyDescent="0.2"/>
    <row r="113" ht="13.35" customHeight="1" x14ac:dyDescent="0.2"/>
    <row r="114" ht="13.35" customHeight="1" x14ac:dyDescent="0.2"/>
    <row r="115" ht="13.35" customHeight="1" x14ac:dyDescent="0.2"/>
    <row r="116" ht="13.35" customHeight="1" x14ac:dyDescent="0.2"/>
    <row r="117" ht="13.35" customHeight="1" x14ac:dyDescent="0.2"/>
    <row r="118" ht="13.35" customHeight="1" x14ac:dyDescent="0.2"/>
    <row r="119" ht="13.35" customHeight="1" x14ac:dyDescent="0.2"/>
    <row r="120" ht="13.35" customHeight="1" x14ac:dyDescent="0.2"/>
    <row r="121" ht="13.35" customHeight="1" x14ac:dyDescent="0.2"/>
    <row r="122" ht="13.35" customHeight="1" x14ac:dyDescent="0.2"/>
    <row r="123" ht="13.35" customHeight="1" x14ac:dyDescent="0.2"/>
    <row r="124" ht="13.35" customHeight="1" x14ac:dyDescent="0.2"/>
    <row r="125" ht="13.35" customHeight="1" x14ac:dyDescent="0.2"/>
    <row r="126" ht="13.35" customHeight="1" x14ac:dyDescent="0.2"/>
    <row r="127" ht="13.35" customHeight="1" x14ac:dyDescent="0.2"/>
    <row r="128" ht="13.35" customHeight="1" x14ac:dyDescent="0.2"/>
    <row r="129" ht="13.35" customHeight="1" x14ac:dyDescent="0.2"/>
    <row r="130" ht="13.35" customHeight="1" x14ac:dyDescent="0.2"/>
    <row r="131" ht="13.35" customHeight="1" x14ac:dyDescent="0.2"/>
    <row r="132" ht="13.35" customHeight="1" x14ac:dyDescent="0.2"/>
    <row r="133" ht="13.35" customHeight="1" x14ac:dyDescent="0.2"/>
    <row r="134" ht="13.35" customHeight="1" x14ac:dyDescent="0.2"/>
    <row r="135" ht="13.35" customHeight="1" x14ac:dyDescent="0.2"/>
    <row r="136" ht="13.35" customHeight="1" x14ac:dyDescent="0.2"/>
    <row r="137" ht="13.35" customHeight="1" x14ac:dyDescent="0.2"/>
    <row r="138" ht="13.35" customHeight="1" x14ac:dyDescent="0.2"/>
    <row r="139" ht="13.35" customHeight="1" x14ac:dyDescent="0.2"/>
    <row r="140" ht="13.35" customHeight="1" x14ac:dyDescent="0.2"/>
    <row r="141" ht="13.35" customHeight="1" x14ac:dyDescent="0.2"/>
    <row r="142" ht="13.35" customHeight="1" x14ac:dyDescent="0.2"/>
    <row r="143" ht="13.35" customHeight="1" x14ac:dyDescent="0.2"/>
    <row r="144" ht="13.35" customHeight="1" x14ac:dyDescent="0.2"/>
    <row r="145" ht="13.35" customHeight="1" x14ac:dyDescent="0.2"/>
    <row r="146" ht="13.35" customHeight="1" x14ac:dyDescent="0.2"/>
  </sheetData>
  <mergeCells count="5">
    <mergeCell ref="A1:I1"/>
    <mergeCell ref="A2:I2"/>
    <mergeCell ref="A3:I3"/>
    <mergeCell ref="A4:I4"/>
    <mergeCell ref="A6:I6"/>
  </mergeCells>
  <printOptions horizontalCentered="1"/>
  <pageMargins left="0.25" right="0.25" top="0.25" bottom="0.25" header="0.5" footer="0.5"/>
  <pageSetup scale="90" fitToHeight="0"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194"/>
  <sheetViews>
    <sheetView showGridLines="0" zoomScale="120" zoomScaleNormal="120" zoomScaleSheetLayoutView="80" zoomScalePageLayoutView="120" workbookViewId="0">
      <selection activeCell="B17" sqref="B17"/>
    </sheetView>
  </sheetViews>
  <sheetFormatPr defaultColWidth="8.85546875" defaultRowHeight="12.75" x14ac:dyDescent="0.2"/>
  <cols>
    <col min="1" max="1" width="39" style="66" customWidth="1"/>
    <col min="2" max="4" width="14.7109375" style="66" customWidth="1"/>
    <col min="5" max="7" width="15.7109375" style="66" customWidth="1"/>
    <col min="8" max="8" width="12.42578125" style="66" bestFit="1" customWidth="1"/>
    <col min="9" max="9" width="9.85546875" style="66" bestFit="1" customWidth="1"/>
    <col min="10" max="16384" width="8.85546875" style="66"/>
  </cols>
  <sheetData>
    <row r="1" spans="1:7" ht="15" x14ac:dyDescent="0.25">
      <c r="A1" s="107" t="str">
        <f>Summary_Debt!A2</f>
        <v>Mandatory Fee Detail &amp; Request Form</v>
      </c>
      <c r="B1" s="107"/>
      <c r="C1" s="107"/>
      <c r="D1" s="107"/>
      <c r="E1" s="107"/>
      <c r="F1" s="107"/>
      <c r="G1" s="107"/>
    </row>
    <row r="2" spans="1:7" x14ac:dyDescent="0.2">
      <c r="A2" s="106" t="str">
        <f>Summary_Debt!A3</f>
        <v>Fiscal Year 2021</v>
      </c>
      <c r="B2" s="106"/>
      <c r="C2" s="106"/>
      <c r="D2" s="106"/>
      <c r="E2" s="106"/>
      <c r="F2" s="106"/>
      <c r="G2" s="106"/>
    </row>
    <row r="3" spans="1:7" x14ac:dyDescent="0.2">
      <c r="A3" s="106" t="str">
        <f>Summary_Debt!B7</f>
        <v>Georgia Institute of Technology</v>
      </c>
      <c r="B3" s="106"/>
      <c r="C3" s="106"/>
      <c r="D3" s="106"/>
      <c r="E3" s="106"/>
      <c r="F3" s="106"/>
      <c r="G3" s="106"/>
    </row>
    <row r="4" spans="1:7" x14ac:dyDescent="0.2">
      <c r="A4" s="105" t="str">
        <f>Summary_Debt!B11</f>
        <v>CRC Debt Fee</v>
      </c>
      <c r="B4" s="105"/>
      <c r="C4" s="105"/>
      <c r="D4" s="105"/>
      <c r="E4" s="105"/>
      <c r="F4" s="105"/>
      <c r="G4" s="105"/>
    </row>
    <row r="5" spans="1:7" ht="16.5" customHeight="1" x14ac:dyDescent="0.2">
      <c r="A5" s="156"/>
      <c r="B5" s="102"/>
      <c r="C5" s="102"/>
      <c r="D5" s="102"/>
      <c r="E5" s="102"/>
      <c r="F5" s="102"/>
      <c r="G5" s="102"/>
    </row>
    <row r="6" spans="1:7" ht="27.95" customHeight="1" x14ac:dyDescent="0.2">
      <c r="A6" s="155" t="s">
        <v>131</v>
      </c>
      <c r="B6" s="155"/>
      <c r="C6" s="155"/>
      <c r="D6" s="155"/>
      <c r="E6" s="155"/>
      <c r="F6" s="155"/>
      <c r="G6" s="155"/>
    </row>
    <row r="7" spans="1:7" ht="6" customHeight="1" x14ac:dyDescent="0.2">
      <c r="A7" s="103"/>
      <c r="B7" s="154"/>
      <c r="C7" s="153"/>
      <c r="D7" s="153"/>
      <c r="E7" s="153"/>
      <c r="F7" s="153"/>
      <c r="G7" s="153"/>
    </row>
    <row r="8" spans="1:7" ht="25.5" x14ac:dyDescent="0.2">
      <c r="A8" s="152"/>
      <c r="B8" s="151" t="s">
        <v>130</v>
      </c>
      <c r="C8" s="151" t="s">
        <v>129</v>
      </c>
      <c r="D8" s="151" t="s">
        <v>128</v>
      </c>
      <c r="E8" s="151" t="s">
        <v>127</v>
      </c>
      <c r="F8" s="151" t="s">
        <v>51</v>
      </c>
      <c r="G8" s="151" t="s">
        <v>50</v>
      </c>
    </row>
    <row r="9" spans="1:7" x14ac:dyDescent="0.2">
      <c r="A9" s="142" t="s">
        <v>126</v>
      </c>
      <c r="B9" s="150"/>
      <c r="C9" s="150"/>
      <c r="D9" s="149"/>
      <c r="E9" s="149"/>
      <c r="F9" s="149"/>
      <c r="G9" s="149"/>
    </row>
    <row r="10" spans="1:7" x14ac:dyDescent="0.2">
      <c r="A10" s="141" t="s">
        <v>125</v>
      </c>
      <c r="B10" s="140"/>
      <c r="C10" s="140"/>
      <c r="D10" s="140"/>
      <c r="E10" s="140"/>
      <c r="F10" s="140"/>
      <c r="G10" s="139"/>
    </row>
    <row r="11" spans="1:7" x14ac:dyDescent="0.2">
      <c r="A11" s="129" t="s">
        <v>124</v>
      </c>
      <c r="B11" s="128">
        <v>2322123</v>
      </c>
      <c r="C11" s="128">
        <f>2508719+64500</f>
        <v>2573219</v>
      </c>
      <c r="D11" s="128">
        <v>2500000</v>
      </c>
      <c r="E11" s="148">
        <f>'Revenue Projections_Debt'!G31</f>
        <v>2546257.9139999994</v>
      </c>
      <c r="F11" s="128">
        <f>'Revenue Projections_Debt'!H31</f>
        <v>0</v>
      </c>
      <c r="G11" s="128">
        <f>E11</f>
        <v>2546257.9139999994</v>
      </c>
    </row>
    <row r="12" spans="1:7" x14ac:dyDescent="0.2">
      <c r="A12" s="147" t="s">
        <v>123</v>
      </c>
      <c r="B12" s="128"/>
      <c r="C12" s="128"/>
      <c r="D12" s="128"/>
      <c r="E12" s="128"/>
      <c r="F12" s="128"/>
      <c r="G12" s="135">
        <f>E12+F12</f>
        <v>0</v>
      </c>
    </row>
    <row r="13" spans="1:7" x14ac:dyDescent="0.2">
      <c r="A13" s="129" t="s">
        <v>122</v>
      </c>
      <c r="B13" s="128"/>
      <c r="C13" s="128"/>
      <c r="D13" s="128"/>
      <c r="E13" s="128"/>
      <c r="F13" s="128"/>
      <c r="G13" s="135">
        <f>E13+F13</f>
        <v>0</v>
      </c>
    </row>
    <row r="14" spans="1:7" x14ac:dyDescent="0.2">
      <c r="A14" s="138" t="s">
        <v>121</v>
      </c>
      <c r="B14" s="137"/>
      <c r="C14" s="137"/>
      <c r="D14" s="137"/>
      <c r="E14" s="137"/>
      <c r="F14" s="137"/>
      <c r="G14" s="136"/>
    </row>
    <row r="15" spans="1:7" x14ac:dyDescent="0.2">
      <c r="A15" s="129" t="s">
        <v>120</v>
      </c>
      <c r="B15" s="128"/>
      <c r="C15" s="128"/>
      <c r="D15" s="128"/>
      <c r="E15" s="128"/>
      <c r="F15" s="128"/>
      <c r="G15" s="135">
        <f>E15+F15</f>
        <v>0</v>
      </c>
    </row>
    <row r="16" spans="1:7" x14ac:dyDescent="0.2">
      <c r="A16" s="129" t="s">
        <v>119</v>
      </c>
      <c r="B16" s="128"/>
      <c r="C16" s="128"/>
      <c r="D16" s="128"/>
      <c r="E16" s="128"/>
      <c r="F16" s="128"/>
      <c r="G16" s="135">
        <f>E16+F16</f>
        <v>0</v>
      </c>
    </row>
    <row r="17" spans="1:7" x14ac:dyDescent="0.2">
      <c r="A17" s="129" t="s">
        <v>118</v>
      </c>
      <c r="B17" s="128"/>
      <c r="C17" s="128"/>
      <c r="D17" s="128"/>
      <c r="E17" s="128"/>
      <c r="F17" s="128"/>
      <c r="G17" s="135">
        <f>E17+F17</f>
        <v>0</v>
      </c>
    </row>
    <row r="18" spans="1:7" x14ac:dyDescent="0.2">
      <c r="A18" s="129" t="s">
        <v>117</v>
      </c>
      <c r="B18" s="128"/>
      <c r="C18" s="128"/>
      <c r="D18" s="128"/>
      <c r="E18" s="128"/>
      <c r="F18" s="128"/>
      <c r="G18" s="135">
        <f>E18+F18</f>
        <v>0</v>
      </c>
    </row>
    <row r="19" spans="1:7" x14ac:dyDescent="0.2">
      <c r="A19" s="129" t="s">
        <v>116</v>
      </c>
      <c r="B19" s="128"/>
      <c r="C19" s="128"/>
      <c r="D19" s="128"/>
      <c r="E19" s="128"/>
      <c r="F19" s="128"/>
      <c r="G19" s="135">
        <f>E19+F19</f>
        <v>0</v>
      </c>
    </row>
    <row r="20" spans="1:7" x14ac:dyDescent="0.2">
      <c r="A20" s="129" t="s">
        <v>115</v>
      </c>
      <c r="B20" s="128"/>
      <c r="C20" s="128"/>
      <c r="D20" s="128"/>
      <c r="E20" s="128"/>
      <c r="F20" s="128"/>
      <c r="G20" s="135">
        <f>E20+F20</f>
        <v>0</v>
      </c>
    </row>
    <row r="21" spans="1:7" x14ac:dyDescent="0.2">
      <c r="A21" s="129" t="s">
        <v>114</v>
      </c>
      <c r="B21" s="128"/>
      <c r="C21" s="128"/>
      <c r="D21" s="128"/>
      <c r="E21" s="128"/>
      <c r="F21" s="128"/>
      <c r="G21" s="135">
        <f>E21+F21</f>
        <v>0</v>
      </c>
    </row>
    <row r="22" spans="1:7" x14ac:dyDescent="0.2">
      <c r="A22" s="129" t="s">
        <v>113</v>
      </c>
      <c r="B22" s="128"/>
      <c r="C22" s="128"/>
      <c r="D22" s="128"/>
      <c r="E22" s="128"/>
      <c r="F22" s="128"/>
      <c r="G22" s="135">
        <f>E22+F22</f>
        <v>0</v>
      </c>
    </row>
    <row r="23" spans="1:7" x14ac:dyDescent="0.2">
      <c r="A23" s="129" t="s">
        <v>112</v>
      </c>
      <c r="B23" s="128"/>
      <c r="C23" s="128"/>
      <c r="D23" s="128"/>
      <c r="E23" s="128"/>
      <c r="F23" s="128"/>
      <c r="G23" s="135">
        <f>E23+F23</f>
        <v>0</v>
      </c>
    </row>
    <row r="24" spans="1:7" x14ac:dyDescent="0.2">
      <c r="A24" s="129" t="s">
        <v>111</v>
      </c>
      <c r="B24" s="128"/>
      <c r="C24" s="128"/>
      <c r="D24" s="128"/>
      <c r="E24" s="128"/>
      <c r="F24" s="128"/>
      <c r="G24" s="135">
        <f>E24+F24</f>
        <v>0</v>
      </c>
    </row>
    <row r="25" spans="1:7" x14ac:dyDescent="0.2">
      <c r="A25" s="129" t="s">
        <v>110</v>
      </c>
      <c r="B25" s="128"/>
      <c r="C25" s="128"/>
      <c r="D25" s="128"/>
      <c r="E25" s="128"/>
      <c r="F25" s="128"/>
      <c r="G25" s="135">
        <f>E25+F25</f>
        <v>0</v>
      </c>
    </row>
    <row r="26" spans="1:7" x14ac:dyDescent="0.2">
      <c r="A26" s="129" t="s">
        <v>109</v>
      </c>
      <c r="B26" s="128"/>
      <c r="C26" s="128"/>
      <c r="D26" s="128"/>
      <c r="E26" s="128"/>
      <c r="F26" s="128"/>
      <c r="G26" s="135">
        <f>E26+F26</f>
        <v>0</v>
      </c>
    </row>
    <row r="27" spans="1:7" x14ac:dyDescent="0.2">
      <c r="A27" s="129" t="s">
        <v>108</v>
      </c>
      <c r="B27" s="128"/>
      <c r="C27" s="128"/>
      <c r="D27" s="128"/>
      <c r="E27" s="128"/>
      <c r="F27" s="128"/>
      <c r="G27" s="135">
        <f>E27+F27</f>
        <v>0</v>
      </c>
    </row>
    <row r="28" spans="1:7" x14ac:dyDescent="0.2">
      <c r="A28" s="129" t="s">
        <v>107</v>
      </c>
      <c r="B28" s="128"/>
      <c r="C28" s="128"/>
      <c r="D28" s="128"/>
      <c r="E28" s="128"/>
      <c r="F28" s="128"/>
      <c r="G28" s="135">
        <f>E28+F28</f>
        <v>0</v>
      </c>
    </row>
    <row r="29" spans="1:7" x14ac:dyDescent="0.2">
      <c r="A29" s="129" t="s">
        <v>106</v>
      </c>
      <c r="B29" s="128"/>
      <c r="C29" s="128"/>
      <c r="D29" s="128"/>
      <c r="E29" s="128"/>
      <c r="F29" s="128"/>
      <c r="G29" s="135">
        <f>E29+F29</f>
        <v>0</v>
      </c>
    </row>
    <row r="30" spans="1:7" x14ac:dyDescent="0.2">
      <c r="A30" s="138" t="s">
        <v>105</v>
      </c>
      <c r="B30" s="137"/>
      <c r="C30" s="137"/>
      <c r="D30" s="137"/>
      <c r="E30" s="137"/>
      <c r="F30" s="137"/>
      <c r="G30" s="136"/>
    </row>
    <row r="31" spans="1:7" x14ac:dyDescent="0.2">
      <c r="A31" s="146" t="s">
        <v>104</v>
      </c>
      <c r="B31" s="128"/>
      <c r="C31" s="128"/>
      <c r="D31" s="135"/>
      <c r="E31" s="135"/>
      <c r="F31" s="135"/>
      <c r="G31" s="135">
        <f>E31+F31</f>
        <v>0</v>
      </c>
    </row>
    <row r="32" spans="1:7" x14ac:dyDescent="0.2">
      <c r="A32" s="146" t="s">
        <v>103</v>
      </c>
      <c r="B32" s="128"/>
      <c r="C32" s="128"/>
      <c r="D32" s="135"/>
      <c r="E32" s="135"/>
      <c r="F32" s="135"/>
      <c r="G32" s="135">
        <f>E32+F32</f>
        <v>0</v>
      </c>
    </row>
    <row r="33" spans="1:7" x14ac:dyDescent="0.2">
      <c r="A33" s="71" t="s">
        <v>102</v>
      </c>
      <c r="B33" s="68">
        <f>SUM(B11:B32)</f>
        <v>2322123</v>
      </c>
      <c r="C33" s="68">
        <f>SUM(C11:C32)</f>
        <v>2573219</v>
      </c>
      <c r="D33" s="68">
        <f>SUM(D11:D32)</f>
        <v>2500000</v>
      </c>
      <c r="E33" s="145">
        <f>SUM(E11:E32)</f>
        <v>2546257.9139999994</v>
      </c>
      <c r="F33" s="68">
        <f>SUM(F11:F32)</f>
        <v>0</v>
      </c>
      <c r="G33" s="68">
        <f>SUM(G11:G32)</f>
        <v>2546257.9139999994</v>
      </c>
    </row>
    <row r="34" spans="1:7" ht="6" customHeight="1" x14ac:dyDescent="0.2">
      <c r="A34" s="125"/>
      <c r="B34" s="144"/>
      <c r="C34" s="144"/>
      <c r="D34" s="143"/>
      <c r="E34" s="143"/>
      <c r="F34" s="143"/>
      <c r="G34" s="143"/>
    </row>
    <row r="35" spans="1:7" x14ac:dyDescent="0.2">
      <c r="A35" s="142" t="s">
        <v>101</v>
      </c>
      <c r="B35" s="128"/>
      <c r="C35" s="128"/>
      <c r="D35" s="135"/>
      <c r="E35" s="135"/>
      <c r="F35" s="135"/>
      <c r="G35" s="135"/>
    </row>
    <row r="36" spans="1:7" x14ac:dyDescent="0.2">
      <c r="A36" s="141" t="s">
        <v>100</v>
      </c>
      <c r="B36" s="140"/>
      <c r="C36" s="140"/>
      <c r="D36" s="140"/>
      <c r="E36" s="140"/>
      <c r="F36" s="140"/>
      <c r="G36" s="139"/>
    </row>
    <row r="37" spans="1:7" x14ac:dyDescent="0.2">
      <c r="A37" s="129" t="s">
        <v>99</v>
      </c>
      <c r="B37" s="128"/>
      <c r="C37" s="128"/>
      <c r="D37" s="128"/>
      <c r="E37" s="128"/>
      <c r="F37" s="128"/>
      <c r="G37" s="135">
        <f>E37+F37</f>
        <v>0</v>
      </c>
    </row>
    <row r="38" spans="1:7" x14ac:dyDescent="0.2">
      <c r="A38" s="129" t="s">
        <v>98</v>
      </c>
      <c r="B38" s="128"/>
      <c r="C38" s="128"/>
      <c r="D38" s="128"/>
      <c r="E38" s="128"/>
      <c r="F38" s="128"/>
      <c r="G38" s="135">
        <f>E38+F38</f>
        <v>0</v>
      </c>
    </row>
    <row r="39" spans="1:7" x14ac:dyDescent="0.2">
      <c r="A39" s="129" t="s">
        <v>97</v>
      </c>
      <c r="B39" s="128"/>
      <c r="C39" s="128"/>
      <c r="D39" s="128"/>
      <c r="E39" s="128"/>
      <c r="F39" s="128"/>
      <c r="G39" s="135">
        <f>E39+F39</f>
        <v>0</v>
      </c>
    </row>
    <row r="40" spans="1:7" x14ac:dyDescent="0.2">
      <c r="A40" s="129" t="s">
        <v>96</v>
      </c>
      <c r="B40" s="128"/>
      <c r="C40" s="128"/>
      <c r="D40" s="128"/>
      <c r="E40" s="128"/>
      <c r="F40" s="128"/>
      <c r="G40" s="135">
        <f>E40+F40</f>
        <v>0</v>
      </c>
    </row>
    <row r="41" spans="1:7" x14ac:dyDescent="0.2">
      <c r="A41" s="138" t="s">
        <v>95</v>
      </c>
      <c r="B41" s="137"/>
      <c r="C41" s="137"/>
      <c r="D41" s="137"/>
      <c r="E41" s="137"/>
      <c r="F41" s="137"/>
      <c r="G41" s="136"/>
    </row>
    <row r="42" spans="1:7" x14ac:dyDescent="0.2">
      <c r="A42" s="129" t="s">
        <v>94</v>
      </c>
      <c r="B42" s="128"/>
      <c r="C42" s="128"/>
      <c r="D42" s="128"/>
      <c r="E42" s="128"/>
      <c r="F42" s="128"/>
      <c r="G42" s="135">
        <f>E42+F42</f>
        <v>0</v>
      </c>
    </row>
    <row r="43" spans="1:7" x14ac:dyDescent="0.2">
      <c r="A43" s="129" t="s">
        <v>93</v>
      </c>
      <c r="B43" s="128"/>
      <c r="C43" s="128"/>
      <c r="D43" s="128"/>
      <c r="E43" s="128"/>
      <c r="F43" s="128"/>
      <c r="G43" s="135">
        <f>E43+F43</f>
        <v>0</v>
      </c>
    </row>
    <row r="44" spans="1:7" x14ac:dyDescent="0.2">
      <c r="A44" s="138" t="s">
        <v>92</v>
      </c>
      <c r="B44" s="137"/>
      <c r="C44" s="137"/>
      <c r="D44" s="137"/>
      <c r="E44" s="137"/>
      <c r="F44" s="137"/>
      <c r="G44" s="136"/>
    </row>
    <row r="45" spans="1:7" x14ac:dyDescent="0.2">
      <c r="A45" s="129" t="s">
        <v>91</v>
      </c>
      <c r="B45" s="128"/>
      <c r="C45" s="128"/>
      <c r="D45" s="128"/>
      <c r="E45" s="128"/>
      <c r="F45" s="128"/>
      <c r="G45" s="135">
        <f>E45+F45</f>
        <v>0</v>
      </c>
    </row>
    <row r="46" spans="1:7" x14ac:dyDescent="0.2">
      <c r="A46" s="129" t="s">
        <v>90</v>
      </c>
      <c r="B46" s="128"/>
      <c r="C46" s="128"/>
      <c r="D46" s="128"/>
      <c r="E46" s="128"/>
      <c r="F46" s="128"/>
      <c r="G46" s="135">
        <f>E46+F46</f>
        <v>0</v>
      </c>
    </row>
    <row r="47" spans="1:7" x14ac:dyDescent="0.2">
      <c r="A47" s="129" t="s">
        <v>89</v>
      </c>
      <c r="B47" s="128">
        <v>42539</v>
      </c>
      <c r="C47" s="128">
        <v>192870.47</v>
      </c>
      <c r="D47" s="128">
        <f>51271+18112</f>
        <v>69383</v>
      </c>
      <c r="E47" s="128">
        <f>D47-1963.6-2523</f>
        <v>64896.399999999994</v>
      </c>
      <c r="F47" s="128"/>
      <c r="G47" s="128">
        <f>E47</f>
        <v>64896.399999999994</v>
      </c>
    </row>
    <row r="48" spans="1:7" x14ac:dyDescent="0.2">
      <c r="A48" s="129" t="s">
        <v>88</v>
      </c>
      <c r="B48" s="128"/>
      <c r="C48" s="128"/>
      <c r="D48" s="128"/>
      <c r="E48" s="128"/>
      <c r="F48" s="128"/>
      <c r="G48" s="128">
        <f>D48+F48</f>
        <v>0</v>
      </c>
    </row>
    <row r="49" spans="1:9" x14ac:dyDescent="0.2">
      <c r="A49" s="129" t="s">
        <v>87</v>
      </c>
      <c r="B49" s="128"/>
      <c r="C49" s="128"/>
      <c r="D49" s="128"/>
      <c r="E49" s="128"/>
      <c r="F49" s="128"/>
      <c r="G49" s="128">
        <f>D49+F49</f>
        <v>0</v>
      </c>
    </row>
    <row r="50" spans="1:9" x14ac:dyDescent="0.2">
      <c r="A50" s="129" t="s">
        <v>86</v>
      </c>
      <c r="B50" s="128">
        <v>75863</v>
      </c>
      <c r="C50" s="128">
        <v>73330.599999999991</v>
      </c>
      <c r="D50" s="128">
        <v>70000</v>
      </c>
      <c r="E50" s="128">
        <v>70000</v>
      </c>
      <c r="F50" s="128"/>
      <c r="G50" s="128">
        <f>D50+F50</f>
        <v>70000</v>
      </c>
    </row>
    <row r="51" spans="1:9" x14ac:dyDescent="0.2">
      <c r="A51" s="129" t="s">
        <v>85</v>
      </c>
      <c r="B51" s="128"/>
      <c r="C51" s="128"/>
      <c r="D51" s="128"/>
      <c r="E51" s="128"/>
      <c r="F51" s="128"/>
      <c r="G51" s="128">
        <f>E51+F51</f>
        <v>0</v>
      </c>
    </row>
    <row r="52" spans="1:9" x14ac:dyDescent="0.2">
      <c r="A52" s="129" t="s">
        <v>84</v>
      </c>
      <c r="B52" s="128"/>
      <c r="C52" s="128"/>
      <c r="D52" s="128"/>
      <c r="E52" s="128"/>
      <c r="F52" s="128"/>
      <c r="G52" s="128">
        <f>E52+F52</f>
        <v>0</v>
      </c>
    </row>
    <row r="53" spans="1:9" x14ac:dyDescent="0.2">
      <c r="A53" s="129" t="s">
        <v>83</v>
      </c>
      <c r="B53" s="128"/>
      <c r="C53" s="128"/>
      <c r="D53" s="128"/>
      <c r="E53" s="128"/>
      <c r="F53" s="128"/>
      <c r="G53" s="128">
        <f>E53+F53</f>
        <v>0</v>
      </c>
    </row>
    <row r="54" spans="1:9" x14ac:dyDescent="0.2">
      <c r="A54" s="129" t="s">
        <v>82</v>
      </c>
      <c r="B54" s="128"/>
      <c r="C54" s="128"/>
      <c r="D54" s="128"/>
      <c r="E54" s="128"/>
      <c r="F54" s="128"/>
      <c r="G54" s="128">
        <f>E54+F54</f>
        <v>0</v>
      </c>
    </row>
    <row r="55" spans="1:9" x14ac:dyDescent="0.2">
      <c r="A55" s="129" t="s">
        <v>81</v>
      </c>
      <c r="B55" s="128"/>
      <c r="C55" s="128"/>
      <c r="D55" s="128"/>
      <c r="E55" s="128"/>
      <c r="F55" s="128"/>
      <c r="G55" s="128">
        <f>E55+F55</f>
        <v>0</v>
      </c>
    </row>
    <row r="56" spans="1:9" x14ac:dyDescent="0.2">
      <c r="A56" s="129" t="s">
        <v>80</v>
      </c>
      <c r="B56" s="128"/>
      <c r="C56" s="128"/>
      <c r="D56" s="128"/>
      <c r="E56" s="128"/>
      <c r="F56" s="128"/>
      <c r="G56" s="128">
        <f>E56+F56</f>
        <v>0</v>
      </c>
    </row>
    <row r="57" spans="1:9" x14ac:dyDescent="0.2">
      <c r="A57" s="129" t="s">
        <v>79</v>
      </c>
      <c r="B57" s="128"/>
      <c r="C57" s="128"/>
      <c r="D57" s="128"/>
      <c r="E57" s="128"/>
      <c r="F57" s="128"/>
      <c r="G57" s="128">
        <f>E57+F57</f>
        <v>0</v>
      </c>
    </row>
    <row r="58" spans="1:9" x14ac:dyDescent="0.2">
      <c r="A58" s="129" t="s">
        <v>78</v>
      </c>
      <c r="B58" s="128"/>
      <c r="C58" s="128"/>
      <c r="D58" s="128"/>
      <c r="E58" s="128"/>
      <c r="F58" s="128"/>
      <c r="G58" s="128">
        <f>E58+F58</f>
        <v>0</v>
      </c>
    </row>
    <row r="59" spans="1:9" x14ac:dyDescent="0.2">
      <c r="A59" s="129" t="s">
        <v>77</v>
      </c>
      <c r="B59" s="128"/>
      <c r="C59" s="128"/>
      <c r="D59" s="128"/>
      <c r="E59" s="128"/>
      <c r="F59" s="128"/>
      <c r="G59" s="128">
        <f>E59+F59</f>
        <v>0</v>
      </c>
    </row>
    <row r="60" spans="1:9" x14ac:dyDescent="0.2">
      <c r="A60" s="134" t="s">
        <v>76</v>
      </c>
      <c r="B60" s="133"/>
      <c r="C60" s="133"/>
      <c r="D60" s="133"/>
      <c r="E60" s="133"/>
      <c r="F60" s="133"/>
      <c r="G60" s="132"/>
    </row>
    <row r="61" spans="1:9" x14ac:dyDescent="0.2">
      <c r="A61" s="129" t="s">
        <v>75</v>
      </c>
      <c r="B61" s="128">
        <v>1143630</v>
      </c>
      <c r="C61" s="128">
        <v>1207864.69</v>
      </c>
      <c r="D61" s="128">
        <v>1259495</v>
      </c>
      <c r="E61" s="128">
        <v>1259495</v>
      </c>
      <c r="F61" s="128"/>
      <c r="G61" s="128">
        <f>D61+F61</f>
        <v>1259495</v>
      </c>
      <c r="H61" s="131"/>
    </row>
    <row r="62" spans="1:9" x14ac:dyDescent="0.2">
      <c r="A62" s="129" t="s">
        <v>74</v>
      </c>
      <c r="B62" s="128">
        <v>1060091</v>
      </c>
      <c r="C62" s="128">
        <v>1099152.82</v>
      </c>
      <c r="D62" s="128">
        <f>1119234+32633-50745</f>
        <v>1101122</v>
      </c>
      <c r="E62" s="128">
        <f>D62+50745</f>
        <v>1151867</v>
      </c>
      <c r="F62" s="128"/>
      <c r="G62" s="128">
        <f>E62</f>
        <v>1151867</v>
      </c>
      <c r="H62" s="131"/>
    </row>
    <row r="63" spans="1:9" x14ac:dyDescent="0.2">
      <c r="A63" s="129" t="s">
        <v>73</v>
      </c>
      <c r="B63" s="128"/>
      <c r="C63" s="128"/>
      <c r="D63" s="128"/>
      <c r="E63" s="128"/>
      <c r="F63" s="128"/>
      <c r="G63" s="128">
        <f>E63+F63</f>
        <v>0</v>
      </c>
      <c r="H63" s="131"/>
      <c r="I63" s="109"/>
    </row>
    <row r="64" spans="1:9" x14ac:dyDescent="0.2">
      <c r="A64" s="129" t="s">
        <v>72</v>
      </c>
      <c r="B64" s="128"/>
      <c r="C64" s="128"/>
      <c r="D64" s="128"/>
      <c r="E64" s="128"/>
      <c r="F64" s="128"/>
      <c r="G64" s="128">
        <f>E64+F64</f>
        <v>0</v>
      </c>
      <c r="I64" s="130"/>
    </row>
    <row r="65" spans="1:9" x14ac:dyDescent="0.2">
      <c r="A65" s="129" t="s">
        <v>71</v>
      </c>
      <c r="B65" s="128"/>
      <c r="C65" s="128"/>
      <c r="D65" s="128"/>
      <c r="E65" s="128"/>
      <c r="F65" s="128"/>
      <c r="G65" s="128">
        <f>E65+F65</f>
        <v>0</v>
      </c>
    </row>
    <row r="66" spans="1:9" x14ac:dyDescent="0.2">
      <c r="A66" s="129" t="s">
        <v>70</v>
      </c>
      <c r="B66" s="128"/>
      <c r="C66" s="128"/>
      <c r="D66" s="128"/>
      <c r="E66" s="128"/>
      <c r="F66" s="128"/>
      <c r="G66" s="128">
        <f>E66+F66</f>
        <v>0</v>
      </c>
    </row>
    <row r="67" spans="1:9" x14ac:dyDescent="0.2">
      <c r="A67" s="127" t="s">
        <v>69</v>
      </c>
      <c r="B67" s="126">
        <f>SUM(B37:B66)</f>
        <v>2322123</v>
      </c>
      <c r="C67" s="126">
        <f>SUM(C37:C66)</f>
        <v>2573218.58</v>
      </c>
      <c r="D67" s="126">
        <f>SUM(D37:D66)</f>
        <v>2500000</v>
      </c>
      <c r="E67" s="126">
        <f>SUM(E37:E66)</f>
        <v>2546258.4</v>
      </c>
      <c r="F67" s="126">
        <f>SUM(F37:F66)</f>
        <v>0</v>
      </c>
      <c r="G67" s="126">
        <f>SUM(G37:G66)</f>
        <v>2546258.4</v>
      </c>
    </row>
    <row r="68" spans="1:9" ht="6" customHeight="1" thickBot="1" x14ac:dyDescent="0.25">
      <c r="A68" s="125"/>
      <c r="B68" s="124"/>
      <c r="C68" s="124"/>
      <c r="D68" s="124"/>
      <c r="E68" s="124"/>
      <c r="F68" s="124"/>
      <c r="G68" s="124"/>
    </row>
    <row r="69" spans="1:9" x14ac:dyDescent="0.2">
      <c r="A69" s="123" t="s">
        <v>68</v>
      </c>
      <c r="B69" s="122">
        <v>0</v>
      </c>
      <c r="C69" s="122">
        <v>0</v>
      </c>
      <c r="D69" s="122">
        <f>C72</f>
        <v>0</v>
      </c>
      <c r="E69" s="122">
        <f>D72</f>
        <v>0</v>
      </c>
      <c r="F69" s="122">
        <f>E72</f>
        <v>0</v>
      </c>
      <c r="G69" s="122">
        <f>F72</f>
        <v>0</v>
      </c>
    </row>
    <row r="70" spans="1:9" x14ac:dyDescent="0.2">
      <c r="A70" s="121" t="s">
        <v>67</v>
      </c>
      <c r="B70" s="120">
        <f>B33-B67</f>
        <v>0</v>
      </c>
      <c r="C70" s="120">
        <f>C33-C67</f>
        <v>0.41999999992549419</v>
      </c>
      <c r="D70" s="120">
        <f>D33-D67</f>
        <v>0</v>
      </c>
      <c r="E70" s="120">
        <f>E33-E67</f>
        <v>-0.4860000004991889</v>
      </c>
      <c r="F70" s="120">
        <f>F33-F67</f>
        <v>0</v>
      </c>
      <c r="G70" s="120">
        <f>G33-G67</f>
        <v>-0.4860000004991889</v>
      </c>
    </row>
    <row r="71" spans="1:9" ht="13.5" thickBot="1" x14ac:dyDescent="0.25">
      <c r="A71" s="119" t="s">
        <v>66</v>
      </c>
      <c r="B71" s="112"/>
      <c r="C71" s="112"/>
      <c r="D71" s="112"/>
      <c r="E71" s="112"/>
      <c r="F71" s="112"/>
      <c r="G71" s="112"/>
    </row>
    <row r="72" spans="1:9" ht="13.35" customHeight="1" thickBot="1" x14ac:dyDescent="0.25">
      <c r="A72" s="111" t="s">
        <v>65</v>
      </c>
      <c r="B72" s="110">
        <f>ROUND(+B71+B70+B69,0)</f>
        <v>0</v>
      </c>
      <c r="C72" s="110">
        <f>ROUND(+C71+C70+C69,0)</f>
        <v>0</v>
      </c>
      <c r="D72" s="110">
        <f>ROUND(+D71+D70+D69,0)</f>
        <v>0</v>
      </c>
      <c r="E72" s="110">
        <f>ROUND(+E71+E70+E69,0)</f>
        <v>0</v>
      </c>
      <c r="F72" s="110">
        <f>ROUND(+F71+F70+F69,0)</f>
        <v>0</v>
      </c>
      <c r="G72" s="110">
        <f>+G71+G70+G69</f>
        <v>-0.4860000004991889</v>
      </c>
    </row>
    <row r="73" spans="1:9" ht="6" customHeight="1" x14ac:dyDescent="0.2">
      <c r="B73" s="108"/>
      <c r="C73" s="108"/>
      <c r="D73" s="108"/>
      <c r="E73" s="108"/>
      <c r="F73" s="108"/>
      <c r="G73" s="108"/>
    </row>
    <row r="74" spans="1:9" x14ac:dyDescent="0.2">
      <c r="A74" s="118" t="s">
        <v>64</v>
      </c>
      <c r="B74" s="108"/>
      <c r="C74" s="108"/>
      <c r="D74" s="108"/>
      <c r="E74" s="108"/>
      <c r="F74" s="108"/>
      <c r="G74" s="108"/>
    </row>
    <row r="75" spans="1:9" ht="6" customHeight="1" thickBot="1" x14ac:dyDescent="0.25">
      <c r="B75" s="108"/>
      <c r="C75" s="108"/>
      <c r="D75" s="108"/>
      <c r="E75" s="108"/>
      <c r="F75" s="108"/>
      <c r="G75" s="108"/>
    </row>
    <row r="76" spans="1:9" ht="13.35" customHeight="1" x14ac:dyDescent="0.2">
      <c r="A76" s="117" t="s">
        <v>63</v>
      </c>
      <c r="B76" s="116"/>
      <c r="C76" s="116"/>
      <c r="D76" s="116"/>
      <c r="E76" s="116"/>
      <c r="F76" s="116"/>
      <c r="G76" s="116"/>
    </row>
    <row r="77" spans="1:9" ht="13.35" customHeight="1" x14ac:dyDescent="0.2">
      <c r="A77" s="115" t="s">
        <v>62</v>
      </c>
      <c r="B77" s="114"/>
      <c r="C77" s="114"/>
      <c r="D77" s="114"/>
      <c r="E77" s="114"/>
      <c r="F77" s="114"/>
      <c r="G77" s="114"/>
    </row>
    <row r="78" spans="1:9" ht="26.25" thickBot="1" x14ac:dyDescent="0.25">
      <c r="A78" s="113" t="s">
        <v>61</v>
      </c>
      <c r="B78" s="112"/>
      <c r="C78" s="112"/>
      <c r="D78" s="112"/>
      <c r="E78" s="112"/>
      <c r="F78" s="112"/>
      <c r="G78" s="112"/>
    </row>
    <row r="79" spans="1:9" ht="13.35" customHeight="1" thickBot="1" x14ac:dyDescent="0.25">
      <c r="A79" s="111" t="s">
        <v>60</v>
      </c>
      <c r="B79" s="110">
        <f>SUM(B76:B78)</f>
        <v>0</v>
      </c>
      <c r="C79" s="110">
        <f>SUM(C76:C78)</f>
        <v>0</v>
      </c>
      <c r="D79" s="110">
        <f>SUM(D76:D78)</f>
        <v>0</v>
      </c>
      <c r="E79" s="110">
        <f>SUM(E76:E78)</f>
        <v>0</v>
      </c>
      <c r="F79" s="110">
        <f>SUM(F76:F78)</f>
        <v>0</v>
      </c>
      <c r="G79" s="110">
        <f>SUM(G76:G78)</f>
        <v>0</v>
      </c>
    </row>
    <row r="80" spans="1:9" ht="13.35" customHeight="1" x14ac:dyDescent="0.2">
      <c r="I80" s="109"/>
    </row>
    <row r="81" spans="4:4" ht="13.35" customHeight="1" x14ac:dyDescent="0.2">
      <c r="D81" s="108"/>
    </row>
    <row r="82" spans="4:4" ht="13.35" customHeight="1" x14ac:dyDescent="0.2"/>
    <row r="83" spans="4:4" ht="13.35" customHeight="1" x14ac:dyDescent="0.2"/>
    <row r="84" spans="4:4" ht="13.35" customHeight="1" x14ac:dyDescent="0.2"/>
    <row r="85" spans="4:4" ht="13.35" customHeight="1" x14ac:dyDescent="0.2"/>
    <row r="86" spans="4:4" ht="13.35" customHeight="1" x14ac:dyDescent="0.2"/>
    <row r="87" spans="4:4" ht="13.35" customHeight="1" x14ac:dyDescent="0.2"/>
    <row r="88" spans="4:4" ht="13.35" customHeight="1" x14ac:dyDescent="0.2"/>
    <row r="89" spans="4:4" ht="13.35" customHeight="1" x14ac:dyDescent="0.2"/>
    <row r="90" spans="4:4" ht="13.35" customHeight="1" x14ac:dyDescent="0.2"/>
    <row r="91" spans="4:4" ht="13.35" customHeight="1" x14ac:dyDescent="0.2"/>
    <row r="92" spans="4:4" ht="13.35" customHeight="1" x14ac:dyDescent="0.2"/>
    <row r="93" spans="4:4" ht="13.35" customHeight="1" x14ac:dyDescent="0.2"/>
    <row r="94" spans="4:4" ht="13.35" customHeight="1" x14ac:dyDescent="0.2"/>
    <row r="95" spans="4:4" ht="13.35" customHeight="1" x14ac:dyDescent="0.2"/>
    <row r="96" spans="4:4" ht="13.35" customHeight="1" x14ac:dyDescent="0.2"/>
    <row r="97" ht="13.35" customHeight="1" x14ac:dyDescent="0.2"/>
    <row r="98" ht="13.35" customHeight="1" x14ac:dyDescent="0.2"/>
    <row r="99" ht="13.35" customHeight="1" x14ac:dyDescent="0.2"/>
    <row r="100" ht="13.35" customHeight="1" x14ac:dyDescent="0.2"/>
    <row r="101" ht="13.35" customHeight="1" x14ac:dyDescent="0.2"/>
    <row r="102" ht="13.35" customHeight="1" x14ac:dyDescent="0.2"/>
    <row r="103" ht="13.35" customHeight="1" x14ac:dyDescent="0.2"/>
    <row r="104" ht="13.35" customHeight="1" x14ac:dyDescent="0.2"/>
    <row r="105" ht="13.35" customHeight="1" x14ac:dyDescent="0.2"/>
    <row r="106" ht="13.35" customHeight="1" x14ac:dyDescent="0.2"/>
    <row r="107" ht="13.35" customHeight="1" x14ac:dyDescent="0.2"/>
    <row r="108" ht="13.35" customHeight="1" x14ac:dyDescent="0.2"/>
    <row r="109" ht="13.35" customHeight="1" x14ac:dyDescent="0.2"/>
    <row r="110" ht="13.35" customHeight="1" x14ac:dyDescent="0.2"/>
    <row r="111" ht="13.35" customHeight="1" x14ac:dyDescent="0.2"/>
    <row r="112" ht="13.35" customHeight="1" x14ac:dyDescent="0.2"/>
    <row r="113" ht="13.35" customHeight="1" x14ac:dyDescent="0.2"/>
    <row r="114" ht="13.35" customHeight="1" x14ac:dyDescent="0.2"/>
    <row r="115" ht="13.35" customHeight="1" x14ac:dyDescent="0.2"/>
    <row r="116" ht="13.35" customHeight="1" x14ac:dyDescent="0.2"/>
    <row r="117" ht="13.35" customHeight="1" x14ac:dyDescent="0.2"/>
    <row r="118" ht="13.35" customHeight="1" x14ac:dyDescent="0.2"/>
    <row r="119" ht="13.35" customHeight="1" x14ac:dyDescent="0.2"/>
    <row r="120" ht="13.35" customHeight="1" x14ac:dyDescent="0.2"/>
    <row r="121" ht="13.35" customHeight="1" x14ac:dyDescent="0.2"/>
    <row r="122" ht="13.35" customHeight="1" x14ac:dyDescent="0.2"/>
    <row r="123" ht="13.35" customHeight="1" x14ac:dyDescent="0.2"/>
    <row r="124" ht="13.35" customHeight="1" x14ac:dyDescent="0.2"/>
    <row r="125" ht="13.35" customHeight="1" x14ac:dyDescent="0.2"/>
    <row r="126" ht="13.35" customHeight="1" x14ac:dyDescent="0.2"/>
    <row r="127" ht="13.35" customHeight="1" x14ac:dyDescent="0.2"/>
    <row r="128" ht="13.35" customHeight="1" x14ac:dyDescent="0.2"/>
    <row r="129" ht="13.35" customHeight="1" x14ac:dyDescent="0.2"/>
    <row r="130" ht="13.35" customHeight="1" x14ac:dyDescent="0.2"/>
    <row r="131" ht="13.35" customHeight="1" x14ac:dyDescent="0.2"/>
    <row r="132" ht="13.35" customHeight="1" x14ac:dyDescent="0.2"/>
    <row r="133" ht="13.35" customHeight="1" x14ac:dyDescent="0.2"/>
    <row r="134" ht="13.35" customHeight="1" x14ac:dyDescent="0.2"/>
    <row r="135" ht="13.35" customHeight="1" x14ac:dyDescent="0.2"/>
    <row r="136" ht="13.35" customHeight="1" x14ac:dyDescent="0.2"/>
    <row r="137" ht="13.35" customHeight="1" x14ac:dyDescent="0.2"/>
    <row r="138" ht="13.35" customHeight="1" x14ac:dyDescent="0.2"/>
    <row r="139" ht="13.35" customHeight="1" x14ac:dyDescent="0.2"/>
    <row r="140" ht="13.35" customHeight="1" x14ac:dyDescent="0.2"/>
    <row r="141" ht="13.35" customHeight="1" x14ac:dyDescent="0.2"/>
    <row r="142" ht="13.35" customHeight="1" x14ac:dyDescent="0.2"/>
    <row r="143" ht="13.35" customHeight="1" x14ac:dyDescent="0.2"/>
    <row r="144" ht="13.35" customHeight="1" x14ac:dyDescent="0.2"/>
    <row r="145" ht="13.35" customHeight="1" x14ac:dyDescent="0.2"/>
    <row r="146" ht="13.35" customHeight="1" x14ac:dyDescent="0.2"/>
    <row r="147" ht="13.35" customHeight="1" x14ac:dyDescent="0.2"/>
    <row r="148" ht="13.35" customHeight="1" x14ac:dyDescent="0.2"/>
    <row r="149" ht="13.35" customHeight="1" x14ac:dyDescent="0.2"/>
    <row r="150" ht="13.35" customHeight="1" x14ac:dyDescent="0.2"/>
    <row r="151" ht="13.35" customHeight="1" x14ac:dyDescent="0.2"/>
    <row r="152" ht="13.35" customHeight="1" x14ac:dyDescent="0.2"/>
    <row r="153" ht="13.35" customHeight="1" x14ac:dyDescent="0.2"/>
    <row r="154" ht="13.35" customHeight="1" x14ac:dyDescent="0.2"/>
    <row r="155" ht="13.35" customHeight="1" x14ac:dyDescent="0.2"/>
    <row r="156" ht="13.35" customHeight="1" x14ac:dyDescent="0.2"/>
    <row r="157" ht="13.35" customHeight="1" x14ac:dyDescent="0.2"/>
    <row r="158" ht="13.35" customHeight="1" x14ac:dyDescent="0.2"/>
    <row r="159" ht="13.35" customHeight="1" x14ac:dyDescent="0.2"/>
    <row r="160" ht="13.35" customHeight="1" x14ac:dyDescent="0.2"/>
    <row r="161" ht="13.35" customHeight="1" x14ac:dyDescent="0.2"/>
    <row r="162" ht="13.35" customHeight="1" x14ac:dyDescent="0.2"/>
    <row r="163" ht="13.35" customHeight="1" x14ac:dyDescent="0.2"/>
    <row r="164" ht="13.35" customHeight="1" x14ac:dyDescent="0.2"/>
    <row r="165" ht="13.35" customHeight="1" x14ac:dyDescent="0.2"/>
    <row r="166" ht="13.35" customHeight="1" x14ac:dyDescent="0.2"/>
    <row r="167" ht="13.35" customHeight="1" x14ac:dyDescent="0.2"/>
    <row r="168" ht="13.35" customHeight="1" x14ac:dyDescent="0.2"/>
    <row r="169" ht="13.35" customHeight="1" x14ac:dyDescent="0.2"/>
    <row r="170" ht="13.35" customHeight="1" x14ac:dyDescent="0.2"/>
    <row r="171" ht="13.35" customHeight="1" x14ac:dyDescent="0.2"/>
    <row r="172" ht="13.35" customHeight="1" x14ac:dyDescent="0.2"/>
    <row r="173" ht="13.35" customHeight="1" x14ac:dyDescent="0.2"/>
    <row r="174" ht="13.35" customHeight="1" x14ac:dyDescent="0.2"/>
    <row r="175" ht="13.35" customHeight="1" x14ac:dyDescent="0.2"/>
    <row r="176" ht="13.35" customHeight="1" x14ac:dyDescent="0.2"/>
    <row r="177" ht="13.35" customHeight="1" x14ac:dyDescent="0.2"/>
    <row r="178" ht="13.35" customHeight="1" x14ac:dyDescent="0.2"/>
    <row r="179" ht="13.35" customHeight="1" x14ac:dyDescent="0.2"/>
    <row r="180" ht="13.35" customHeight="1" x14ac:dyDescent="0.2"/>
    <row r="181" ht="13.35" customHeight="1" x14ac:dyDescent="0.2"/>
    <row r="182" ht="13.35" customHeight="1" x14ac:dyDescent="0.2"/>
    <row r="183" ht="13.35" customHeight="1" x14ac:dyDescent="0.2"/>
    <row r="184" ht="13.35" customHeight="1" x14ac:dyDescent="0.2"/>
    <row r="185" ht="13.35" customHeight="1" x14ac:dyDescent="0.2"/>
    <row r="186" ht="13.35" customHeight="1" x14ac:dyDescent="0.2"/>
    <row r="187" ht="13.35" customHeight="1" x14ac:dyDescent="0.2"/>
    <row r="188" ht="13.35" customHeight="1" x14ac:dyDescent="0.2"/>
    <row r="189" ht="13.35" customHeight="1" x14ac:dyDescent="0.2"/>
    <row r="190" ht="13.35" customHeight="1" x14ac:dyDescent="0.2"/>
    <row r="191" ht="13.35" customHeight="1" x14ac:dyDescent="0.2"/>
    <row r="192" ht="13.35" customHeight="1" x14ac:dyDescent="0.2"/>
    <row r="193" ht="13.35" customHeight="1" x14ac:dyDescent="0.2"/>
    <row r="194" ht="13.35" customHeight="1" x14ac:dyDescent="0.2"/>
  </sheetData>
  <mergeCells count="12">
    <mergeCell ref="A41:G41"/>
    <mergeCell ref="A44:G44"/>
    <mergeCell ref="A60:G60"/>
    <mergeCell ref="A1:G1"/>
    <mergeCell ref="A2:G2"/>
    <mergeCell ref="A3:G3"/>
    <mergeCell ref="A4:G4"/>
    <mergeCell ref="A6:G6"/>
    <mergeCell ref="A10:G10"/>
    <mergeCell ref="A14:G14"/>
    <mergeCell ref="A30:G30"/>
    <mergeCell ref="A36:G36"/>
  </mergeCells>
  <printOptions horizontalCentered="1"/>
  <pageMargins left="0.2" right="0.2" top="0.2" bottom="0.2" header="0.3" footer="0.3"/>
  <pageSetup scale="76" fitToHeight="0"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Summary_Debt</vt:lpstr>
      <vt:lpstr>Revenue Projections_Debt</vt:lpstr>
      <vt:lpstr>Financial Data_Debt</vt:lpstr>
      <vt:lpstr>'Financial Data_Debt'!Print_Area</vt:lpstr>
      <vt:lpstr>'Revenue Projections_Debt'!Print_Area</vt:lpstr>
      <vt:lpstr>Summary_Debt!Print_Area</vt:lpstr>
      <vt:lpstr>'Financial Data_Debt'!Print_Titles</vt:lpstr>
      <vt:lpstr>'Revenue Projections_Debt'!Print_Titles</vt:lpstr>
      <vt:lpstr>Summary_Debt!Print_Titles</vt:lpstr>
    </vt:vector>
  </TitlesOfParts>
  <Company>Georgia Institute of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Head, Steve G</dc:creator>
  <cp:lastModifiedBy>Head, Steve G</cp:lastModifiedBy>
  <dcterms:created xsi:type="dcterms:W3CDTF">2019-12-10T20:04:31Z</dcterms:created>
  <dcterms:modified xsi:type="dcterms:W3CDTF">2019-12-10T20:05:35Z</dcterms:modified>
</cp:coreProperties>
</file>